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N-01\Desktop\budżet\uchwały Rady\2024\RP\"/>
    </mc:Choice>
  </mc:AlternateContent>
  <bookViews>
    <workbookView xWindow="0" yWindow="0" windowWidth="28800" windowHeight="11715"/>
  </bookViews>
  <sheets>
    <sheet name="wykaz zadań inwestycyjnych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2" i="1" l="1"/>
  <c r="N81" i="1"/>
  <c r="M81" i="1"/>
  <c r="N70" i="1"/>
  <c r="M70" i="1"/>
  <c r="N62" i="1"/>
  <c r="O62" i="1"/>
  <c r="M62" i="1"/>
  <c r="O60" i="1"/>
  <c r="N60" i="1"/>
  <c r="M60" i="1"/>
  <c r="N56" i="1"/>
  <c r="M56" i="1"/>
  <c r="N51" i="1"/>
  <c r="M51" i="1"/>
  <c r="N47" i="1"/>
  <c r="M47" i="1"/>
  <c r="N43" i="1"/>
  <c r="M43" i="1"/>
  <c r="N38" i="1"/>
  <c r="M38" i="1"/>
  <c r="M82" i="1" s="1"/>
  <c r="O21" i="1"/>
  <c r="O54" i="1"/>
  <c r="O13" i="1"/>
  <c r="O15" i="1"/>
  <c r="O17" i="1"/>
  <c r="O18" i="1"/>
  <c r="O20" i="1"/>
  <c r="O23" i="1"/>
  <c r="O24" i="1"/>
  <c r="O26" i="1"/>
  <c r="O27" i="1"/>
  <c r="O28" i="1"/>
  <c r="O30" i="1"/>
  <c r="O31" i="1"/>
  <c r="O32" i="1"/>
  <c r="O33" i="1"/>
  <c r="O34" i="1"/>
  <c r="O35" i="1"/>
  <c r="O37" i="1"/>
  <c r="O39" i="1"/>
  <c r="O41" i="1"/>
  <c r="O44" i="1"/>
  <c r="O45" i="1"/>
  <c r="O46" i="1"/>
  <c r="O48" i="1"/>
  <c r="O49" i="1"/>
  <c r="O50" i="1"/>
  <c r="O52" i="1"/>
  <c r="O53" i="1"/>
  <c r="O57" i="1"/>
  <c r="O59" i="1"/>
  <c r="O61" i="1"/>
  <c r="O63" i="1"/>
  <c r="O64" i="1"/>
  <c r="O66" i="1"/>
  <c r="O67" i="1"/>
  <c r="O68" i="1"/>
  <c r="O69" i="1"/>
  <c r="O71" i="1"/>
  <c r="O81" i="1" s="1"/>
  <c r="O73" i="1"/>
  <c r="O74" i="1"/>
  <c r="O76" i="1"/>
  <c r="O77" i="1"/>
  <c r="O79" i="1"/>
  <c r="O80" i="1"/>
  <c r="I43" i="1"/>
  <c r="H43" i="1"/>
  <c r="O51" i="1" l="1"/>
  <c r="O47" i="1"/>
  <c r="O70" i="1"/>
  <c r="O56" i="1"/>
  <c r="O82" i="1"/>
  <c r="O38" i="1"/>
  <c r="O43" i="1"/>
  <c r="G51" i="1"/>
  <c r="I51" i="1"/>
  <c r="H51" i="1"/>
  <c r="G38" i="1" l="1"/>
  <c r="I70" i="1"/>
  <c r="H70" i="1"/>
  <c r="I81" i="1"/>
  <c r="H81" i="1"/>
  <c r="G81" i="1"/>
  <c r="G43" i="1" l="1"/>
  <c r="I38" i="1"/>
  <c r="H38" i="1"/>
  <c r="H60" i="1" l="1"/>
  <c r="H56" i="1"/>
  <c r="I56" i="1"/>
  <c r="G56" i="1"/>
  <c r="G64" i="1" l="1"/>
  <c r="G70" i="1" s="1"/>
  <c r="H86" i="1" l="1"/>
  <c r="H87" i="1" s="1"/>
  <c r="I62" i="1" l="1"/>
  <c r="H62" i="1"/>
  <c r="G62" i="1"/>
  <c r="I60" i="1"/>
  <c r="G60" i="1"/>
  <c r="I47" i="1"/>
  <c r="H47" i="1"/>
  <c r="G47" i="1"/>
  <c r="H82" i="1" l="1"/>
  <c r="G82" i="1"/>
  <c r="I82" i="1"/>
</calcChain>
</file>

<file path=xl/sharedStrings.xml><?xml version="1.0" encoding="utf-8"?>
<sst xmlns="http://schemas.openxmlformats.org/spreadsheetml/2006/main" count="182" uniqueCount="94">
  <si>
    <t>Powiat Leski</t>
  </si>
  <si>
    <t>Lp.</t>
  </si>
  <si>
    <t>Wartość inwestycji</t>
  </si>
  <si>
    <t>Źródła finansowania</t>
  </si>
  <si>
    <t>Dział</t>
  </si>
  <si>
    <t>Rozdział</t>
  </si>
  <si>
    <t>Paragraf</t>
  </si>
  <si>
    <t>nakłady łączne</t>
  </si>
  <si>
    <t>nakłady do poniesienia w danym roku budżetowym</t>
  </si>
  <si>
    <t>nakłady do poniesienia  w kolejnych latach</t>
  </si>
  <si>
    <t>1.</t>
  </si>
  <si>
    <t>"Rozbudowa i przebudowa drogi powiatowej nr 2293R Olszanica – Ropienka – Wojtkówka na odcinku Olszanica – Wańkowa”</t>
  </si>
  <si>
    <t>Rządowy Fundusz Polski Ład - Program Inwestycji Strategicznych - edycja 6 PGR</t>
  </si>
  <si>
    <t>środki własne</t>
  </si>
  <si>
    <t>2.</t>
  </si>
  <si>
    <t>Nadzór inwestorski nad zadaniem: "Rozbudowa i przebudowa drogi powiatowej nr 2293R Olszanica – Ropienka – Wojtkówka na odcinku Olszanica – Wańkowa”</t>
  </si>
  <si>
    <t>3.</t>
  </si>
  <si>
    <t>Program Funkcjonalno - Użytkowy dla zadania "Rozbudowa i przebudowa  drogi powiatowej nr 2293R Olszanica – Ropienka – Wojtkówka na odcinku Olszanica – Wańkowa”</t>
  </si>
  <si>
    <t>4.</t>
  </si>
  <si>
    <t>"Przebudowa drogi powiatowej Nr 2272R Uherce Min. - Myczkowce - Bóbrka w km 3+693 - 4+645 polegająca na wykonaniu chodnika w m-ci Myczkowce"</t>
  </si>
  <si>
    <t>Rządowy Fundusz Rozwoju Dróg</t>
  </si>
  <si>
    <t>5.</t>
  </si>
  <si>
    <t>Nadzór inwestorski: "Przebudowa drogi powiatowej Nr 2272R Uherce Min. - Myczkowce - Bóbrka w km 3+693 - 4+645 polegająca na wykonaniu chodnika w m-ci Myczkowce"</t>
  </si>
  <si>
    <t>6.</t>
  </si>
  <si>
    <t xml:space="preserve">"Przebudowa dwóch dróg powiatowych w ramach poprawy bezpieczeństwa użytkowników”  Jankowce, Buk-Dołżyca </t>
  </si>
  <si>
    <t>Rządowy Fundusz Polski Ład - Program Inwestycji Strategicznych - edycja 8</t>
  </si>
  <si>
    <t>7.</t>
  </si>
  <si>
    <t>8.</t>
  </si>
  <si>
    <t>"Przebudowa drogi powiatowej nr 2273R Bóbrka – Łobozew polegająca na budowie chodnika”</t>
  </si>
  <si>
    <t>9.</t>
  </si>
  <si>
    <t>10.</t>
  </si>
  <si>
    <t>Program Funkcjonalno - Użytkowy "Przebudowa drogi powiatowej nr 2273R Bóbrka – Łobozew polegająca na budowie chodnika”</t>
  </si>
  <si>
    <t>11.</t>
  </si>
  <si>
    <t>"Przebudowa dróg powiatowych w ramach poprawy bezpieczeństwa użytkowników” Stężnica, Myczkowce, Weremień</t>
  </si>
  <si>
    <t>12.</t>
  </si>
  <si>
    <t>13.</t>
  </si>
  <si>
    <t>Dokumentacja projektowa - chodnik Łukawica - Lesko</t>
  </si>
  <si>
    <t>14.</t>
  </si>
  <si>
    <t>Dokumentacja projektowa - chodnik Bezmiechowa Górna i Dolna</t>
  </si>
  <si>
    <t>15.</t>
  </si>
  <si>
    <t>RAZEM</t>
  </si>
  <si>
    <t>Budowa sieci logicznej LAN w budynku przy ul. K.Wielkiego 4 w Lesku</t>
  </si>
  <si>
    <t>Klimatyzacja pomieszczeń biurowych w budynku przy ul. K.Wielkiego 4 w Lesku</t>
  </si>
  <si>
    <t>Termomodernizacja budynku przy ul. Piłsudskiego 5 w Lesku</t>
  </si>
  <si>
    <t>Instalacja fotowoltaiczna na budynku głównym - Rynek 1  w Lesku</t>
  </si>
  <si>
    <t>Program Funkcjonalno - Użytkowy - fotowoltaika LO</t>
  </si>
  <si>
    <t>"Przebudowa  Szpitala Powiatowego w  Lesku formule zaprojektuj i wybuduj"</t>
  </si>
  <si>
    <t>Rządowy Fundusz Polski Ład - Program Inwestycji Strategicznych</t>
  </si>
  <si>
    <t>Program Funkcjonalno - Użytkowy - fotowoltaika SOSW</t>
  </si>
  <si>
    <t>Program Funkcjonalno - Użytkowy - fotowoltaika ZPO</t>
  </si>
  <si>
    <t>„Przebudowa budynku Zespołu Placówek Oświatowych polegająca na dociepleniu i zmianie konstrukcji dachu ze stropodachu jednospadowego na dach wielospadowy"</t>
  </si>
  <si>
    <t>Nadzór inwestorski nad zadaniem pn. „Przebudowa budynku Zespołu Placówek Oświatowych polegająca na dociepleniu i zmianie konstrukcji dachu ze stropodachu jednospadowego na dach wielospadowy"</t>
  </si>
  <si>
    <t>"Wykonanie prac konserwatorskich  budynku  przy ul W. Pola 1 w Lesku"</t>
  </si>
  <si>
    <t>Rządowy Program Odbudowy Zabytków</t>
  </si>
  <si>
    <t>"Budowa Karpackiego ogrodu sensorycznego wraz z architekturą towarzyszącą na terenie Parku Dworskiego w formule zaprojektuj i wybuduj"</t>
  </si>
  <si>
    <t>Nadzór inwestorski nad zadaniem pn. "Budowa Karpackiego ogrodu sensorycznego wraz z architekturą towarzyszącą na terenie Parku Dworskiego w formule zaprojektuj i wybuduj"</t>
  </si>
  <si>
    <t>"Przebudowa dachu na zabytkowym budynku przy ul. Wincentego Pola 1 w Lesku”</t>
  </si>
  <si>
    <t>Program Funkcjonalno - Użytkowy dla zadania "Przebudowa dachu na zabytkowym budynku przy ul. Wincentego Pola 1 w Lesku"</t>
  </si>
  <si>
    <t>ŁĄCZNIE</t>
  </si>
  <si>
    <t>Planowane do realizacji zadania inwestycyjne na rok 2024</t>
  </si>
  <si>
    <t>Nazwa zadania inwestycyjnego</t>
  </si>
  <si>
    <t>Dokumentacja projektowa - chodnik Jankowce</t>
  </si>
  <si>
    <t>Dokumentacja projektowa - chodnik Mchawa</t>
  </si>
  <si>
    <t>Dokumentacja projektowa - chodnik Hoczew</t>
  </si>
  <si>
    <t>16.</t>
  </si>
  <si>
    <t>17.</t>
  </si>
  <si>
    <t>18.</t>
  </si>
  <si>
    <t>Budowa sieci teleinformatycznej w budynku przy ul. K.Wielkiego 4 w Lesku</t>
  </si>
  <si>
    <t>Przebudowa łazienki i dostosowanie do potrzeb osób niepełnosprawnych w budynku Zespołu Placówek Oświatowych w Lesku</t>
  </si>
  <si>
    <t>"Wykonanie izolacji cieplnej stropów ostatniej kondygnacji w budynkach Zespołu Placówek Oświatowych przy Al. Jana Pawła II 18 w Lesku"</t>
  </si>
  <si>
    <t xml:space="preserve">"Przebudowa, rozbudowa budynku LO w Lesku w zakresie Sali gimnastycznej wraz z zapleczem sanitarno - szatniowym, infrastrukturą techniczną i zagospodarowaniem terenu" </t>
  </si>
  <si>
    <t>PFU - trzy obiekty mostowe</t>
  </si>
  <si>
    <t>dotacja z budżetu państwa</t>
  </si>
  <si>
    <t>Wykonanie dokumentacji projektowo - budowlanej dla zadania "Stabilizacja osuwiska nr ewid. 18-21-052-115118 w celu zabezpieczenia drogi powiatowej nr 2281R Sakowczyk - Zawóz  w m. Zawóz, gm. Solina, pow. leski, woj. podkarpackie"</t>
  </si>
  <si>
    <t>Wykonanie dokumentacji projektowo - budowlanej dla zadania "Stabilizacja osuwiska nr ewid. 18-21-035-123507 w celu zabezpieczenia drogi powiatowej nr 2265R Manasterzec - Bezmiechowa Górna w m. Manasterzec, gm. Lesko, pow. leski, woj. podkarpackie"</t>
  </si>
  <si>
    <t>"Wykonanie kanalizacji deszczowej przy budynku Zespołu Placówek Oświatowych w Lesku"</t>
  </si>
  <si>
    <t>6067, 6069</t>
  </si>
  <si>
    <t>"Cyberbezpieczny Samorząd - Wzmocnienie Bezpieczeństwa Teleinformatycznego Starostwa Powiatowego w Lesku"</t>
  </si>
  <si>
    <t>dofinansowanie ze środków Unii Europejskiej, dofinansowanie ze środków budżetu państwa, środki własne</t>
  </si>
  <si>
    <t>Przebudowa ogrodzenia przy budynku Liceum Ogólnokształcącego w Lesku</t>
  </si>
  <si>
    <t>Realizacja</t>
  </si>
  <si>
    <t>środki obce</t>
  </si>
  <si>
    <t>łącznie</t>
  </si>
  <si>
    <t xml:space="preserve">Zmiana PFU + tablice </t>
  </si>
  <si>
    <t>Nadzór inwestorski nad zadaniem pn. "Przebudowa dwóch dróg powiatowych w ramach poprawy bezpieczeństwa użytkowników” Jankowce, Buk-Dołżyca + tablice</t>
  </si>
  <si>
    <t xml:space="preserve">Nadzór inwestorski nad zadaniem pn. "Przebudowa drogi powiatowej nr 2273R Bóbrka – Łobozew polegająca na budowie chodnika” + tablice </t>
  </si>
  <si>
    <t>Nadzór inwestorski nad zadaniem pn. "Przebudowa dróg powiatowych w ramach poprawy bezpieczeństwa użytkowników” Stężnica, Myczkowce, Weremień + tablice</t>
  </si>
  <si>
    <t>19.</t>
  </si>
  <si>
    <t>Nadzór inwestorski nad zadaniem pn. "Przebudowa  Szpitala Powiatowego w  Lesku formule zaprojektuj i wybuduj" + tablice</t>
  </si>
  <si>
    <t>Nadzór inwestorski nad zadaniem pn. "Wykonanie prac konserwatorskich  budynku  przy ul W. Pola 1 w Lesku" + tablice</t>
  </si>
  <si>
    <t xml:space="preserve">Nadzór inwestorski nad zadaniem pn. "Przebudowa dachu na zabytkowym budynku przy ul. Wincentego Pola 1 w Lesku” + tablice </t>
  </si>
  <si>
    <t>20.</t>
  </si>
  <si>
    <t>Waloryzacja wynagrodzenia za zadanie inwestycyjne pn. „Przebudowa dwóch  mostów drewnianych w ciągu drogi powiatowej nr  2266R Łukawica – Bezmiechowa Górna” na podstawie ugody zawartej przed Sądem Polubownym przy Prokuratorii Generalnej, koszty postępowania szacowane na  kwotę 5000 zł.</t>
  </si>
  <si>
    <t>Tabela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</si>
</sst>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8"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2" fillId="3" borderId="7" xfId="0" applyFont="1" applyFill="1" applyBorder="1" applyAlignment="1">
      <alignment horizontal="center" vertical="center"/>
    </xf>
    <xf numFmtId="4" fontId="6" fillId="3" borderId="7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center" vertical="center"/>
    </xf>
    <xf numFmtId="4" fontId="2" fillId="3" borderId="7" xfId="1" applyNumberFormat="1" applyFont="1" applyFill="1" applyBorder="1" applyAlignment="1">
      <alignment horizontal="right" vertical="center"/>
    </xf>
    <xf numFmtId="4" fontId="2" fillId="3" borderId="7" xfId="1" applyNumberFormat="1" applyFont="1" applyFill="1" applyBorder="1" applyAlignment="1">
      <alignment vertical="center"/>
    </xf>
    <xf numFmtId="4" fontId="2" fillId="3" borderId="7" xfId="0" applyNumberFormat="1" applyFont="1" applyFill="1" applyBorder="1" applyAlignment="1">
      <alignment horizontal="right"/>
    </xf>
    <xf numFmtId="4" fontId="7" fillId="4" borderId="1" xfId="0" applyNumberFormat="1" applyFont="1" applyFill="1" applyBorder="1" applyAlignment="1">
      <alignment horizontal="right" vertical="center" wrapText="1"/>
    </xf>
    <xf numFmtId="4" fontId="3" fillId="4" borderId="1" xfId="1" applyNumberFormat="1" applyFont="1" applyFill="1" applyBorder="1" applyAlignment="1">
      <alignment horizontal="right" vertical="center"/>
    </xf>
    <xf numFmtId="4" fontId="3" fillId="4" borderId="1" xfId="1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 wrapText="1"/>
    </xf>
    <xf numFmtId="4" fontId="7" fillId="4" borderId="10" xfId="0" applyNumberFormat="1" applyFont="1" applyFill="1" applyBorder="1" applyAlignment="1">
      <alignment horizontal="right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" fontId="2" fillId="3" borderId="7" xfId="0" applyNumberFormat="1" applyFont="1" applyFill="1" applyBorder="1"/>
    <xf numFmtId="4" fontId="8" fillId="3" borderId="7" xfId="0" applyNumberFormat="1" applyFont="1" applyFill="1" applyBorder="1" applyAlignment="1">
      <alignment horizontal="right"/>
    </xf>
    <xf numFmtId="4" fontId="8" fillId="3" borderId="7" xfId="0" applyNumberFormat="1" applyFont="1" applyFill="1" applyBorder="1"/>
    <xf numFmtId="4" fontId="0" fillId="0" borderId="0" xfId="0" applyNumberFormat="1" applyAlignment="1">
      <alignment horizontal="right"/>
    </xf>
    <xf numFmtId="0" fontId="11" fillId="0" borderId="0" xfId="0" applyFont="1"/>
    <xf numFmtId="4" fontId="11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2" fillId="3" borderId="8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6" fillId="5" borderId="7" xfId="0" applyNumberFormat="1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4" fontId="6" fillId="5" borderId="7" xfId="1" applyNumberFormat="1" applyFont="1" applyFill="1" applyBorder="1" applyAlignment="1">
      <alignment horizontal="right" vertical="center"/>
    </xf>
    <xf numFmtId="4" fontId="2" fillId="5" borderId="7" xfId="1" applyNumberFormat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4" fontId="5" fillId="5" borderId="7" xfId="0" applyNumberFormat="1" applyFont="1" applyFill="1" applyBorder="1" applyAlignment="1">
      <alignment horizontal="right" vertical="center" wrapText="1"/>
    </xf>
    <xf numFmtId="4" fontId="2" fillId="5" borderId="7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 wrapText="1"/>
    </xf>
    <xf numFmtId="4" fontId="5" fillId="5" borderId="23" xfId="0" applyNumberFormat="1" applyFont="1" applyFill="1" applyBorder="1" applyAlignment="1">
      <alignment horizontal="right" vertical="center" wrapText="1"/>
    </xf>
    <xf numFmtId="4" fontId="6" fillId="5" borderId="23" xfId="0" applyNumberFormat="1" applyFont="1" applyFill="1" applyBorder="1" applyAlignment="1">
      <alignment horizontal="right" vertical="center"/>
    </xf>
    <xf numFmtId="4" fontId="6" fillId="5" borderId="16" xfId="0" applyNumberFormat="1" applyFont="1" applyFill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4" fontId="2" fillId="3" borderId="23" xfId="0" applyNumberFormat="1" applyFont="1" applyFill="1" applyBorder="1" applyAlignment="1">
      <alignment horizontal="right" vertical="center"/>
    </xf>
    <xf numFmtId="4" fontId="2" fillId="3" borderId="8" xfId="1" applyNumberFormat="1" applyFont="1" applyFill="1" applyBorder="1" applyAlignment="1">
      <alignment vertical="center"/>
    </xf>
    <xf numFmtId="0" fontId="2" fillId="5" borderId="26" xfId="0" applyFont="1" applyFill="1" applyBorder="1" applyAlignment="1">
      <alignment horizontal="center" vertical="center"/>
    </xf>
    <xf numFmtId="4" fontId="2" fillId="5" borderId="23" xfId="1" applyNumberFormat="1" applyFont="1" applyFill="1" applyBorder="1" applyAlignment="1">
      <alignment horizontal="right" vertical="center"/>
    </xf>
    <xf numFmtId="4" fontId="2" fillId="5" borderId="23" xfId="1" applyNumberFormat="1" applyFont="1" applyFill="1" applyBorder="1" applyAlignment="1">
      <alignment vertical="center"/>
    </xf>
    <xf numFmtId="4" fontId="5" fillId="3" borderId="10" xfId="0" applyNumberFormat="1" applyFont="1" applyFill="1" applyBorder="1" applyAlignment="1">
      <alignment horizontal="right" vertical="center" wrapText="1"/>
    </xf>
    <xf numFmtId="4" fontId="2" fillId="3" borderId="8" xfId="1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 wrapText="1"/>
    </xf>
    <xf numFmtId="4" fontId="2" fillId="3" borderId="23" xfId="1" applyNumberFormat="1" applyFont="1" applyFill="1" applyBorder="1" applyAlignment="1">
      <alignment horizontal="right" vertical="center"/>
    </xf>
    <xf numFmtId="4" fontId="2" fillId="3" borderId="23" xfId="1" applyNumberFormat="1" applyFont="1" applyFill="1" applyBorder="1" applyAlignment="1">
      <alignment vertical="center"/>
    </xf>
    <xf numFmtId="4" fontId="2" fillId="3" borderId="16" xfId="0" applyNumberFormat="1" applyFont="1" applyFill="1" applyBorder="1" applyAlignment="1">
      <alignment horizontal="right"/>
    </xf>
    <xf numFmtId="4" fontId="2" fillId="3" borderId="16" xfId="0" applyNumberFormat="1" applyFont="1" applyFill="1" applyBorder="1"/>
    <xf numFmtId="0" fontId="2" fillId="3" borderId="2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4" fontId="2" fillId="3" borderId="23" xfId="0" applyNumberFormat="1" applyFont="1" applyFill="1" applyBorder="1" applyAlignment="1">
      <alignment vertical="center"/>
    </xf>
    <xf numFmtId="4" fontId="8" fillId="3" borderId="16" xfId="0" applyNumberFormat="1" applyFont="1" applyFill="1" applyBorder="1" applyAlignment="1">
      <alignment horizontal="right" vertical="center"/>
    </xf>
    <xf numFmtId="4" fontId="8" fillId="3" borderId="16" xfId="0" applyNumberFormat="1" applyFont="1" applyFill="1" applyBorder="1" applyAlignment="1">
      <alignment vertical="center"/>
    </xf>
    <xf numFmtId="4" fontId="3" fillId="4" borderId="12" xfId="0" applyNumberFormat="1" applyFont="1" applyFill="1" applyBorder="1" applyAlignment="1">
      <alignment horizontal="right"/>
    </xf>
    <xf numFmtId="0" fontId="2" fillId="5" borderId="16" xfId="0" applyFont="1" applyFill="1" applyBorder="1" applyAlignment="1">
      <alignment horizontal="center" vertical="center"/>
    </xf>
    <xf numFmtId="4" fontId="2" fillId="5" borderId="16" xfId="0" applyNumberFormat="1" applyFont="1" applyFill="1" applyBorder="1" applyAlignment="1">
      <alignment horizontal="right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4" fontId="5" fillId="5" borderId="8" xfId="0" applyNumberFormat="1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center" vertical="center"/>
    </xf>
    <xf numFmtId="4" fontId="2" fillId="5" borderId="7" xfId="1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Border="1"/>
    <xf numFmtId="0" fontId="2" fillId="5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right" vertical="center" wrapText="1"/>
    </xf>
    <xf numFmtId="0" fontId="6" fillId="5" borderId="26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wrapText="1"/>
    </xf>
    <xf numFmtId="4" fontId="8" fillId="5" borderId="16" xfId="0" applyNumberFormat="1" applyFont="1" applyFill="1" applyBorder="1" applyAlignment="1">
      <alignment horizontal="right" vertical="center"/>
    </xf>
    <xf numFmtId="4" fontId="8" fillId="5" borderId="16" xfId="1" applyNumberFormat="1" applyFont="1" applyFill="1" applyBorder="1" applyAlignment="1">
      <alignment vertical="center"/>
    </xf>
    <xf numFmtId="4" fontId="8" fillId="5" borderId="7" xfId="0" applyNumberFormat="1" applyFont="1" applyFill="1" applyBorder="1" applyAlignment="1">
      <alignment horizontal="right"/>
    </xf>
    <xf numFmtId="4" fontId="8" fillId="5" borderId="7" xfId="1" applyNumberFormat="1" applyFont="1" applyFill="1" applyBorder="1"/>
    <xf numFmtId="4" fontId="6" fillId="5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center" vertical="center"/>
    </xf>
    <xf numFmtId="4" fontId="2" fillId="5" borderId="1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center" vertical="center"/>
    </xf>
    <xf numFmtId="4" fontId="0" fillId="6" borderId="7" xfId="0" applyNumberFormat="1" applyFill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 wrapText="1"/>
    </xf>
    <xf numFmtId="4" fontId="12" fillId="6" borderId="7" xfId="0" applyNumberFormat="1" applyFont="1" applyFill="1" applyBorder="1" applyAlignment="1">
      <alignment horizontal="right" vertical="center"/>
    </xf>
    <xf numFmtId="4" fontId="8" fillId="5" borderId="7" xfId="1" applyNumberFormat="1" applyFont="1" applyFill="1" applyBorder="1" applyAlignment="1">
      <alignment horizontal="right" vertical="center"/>
    </xf>
    <xf numFmtId="4" fontId="2" fillId="5" borderId="26" xfId="0" applyNumberFormat="1" applyFont="1" applyFill="1" applyBorder="1" applyAlignment="1">
      <alignment horizontal="right" vertical="center"/>
    </xf>
    <xf numFmtId="4" fontId="2" fillId="5" borderId="23" xfId="0" applyNumberFormat="1" applyFont="1" applyFill="1" applyBorder="1" applyAlignment="1">
      <alignment horizontal="right" vertical="center"/>
    </xf>
    <xf numFmtId="4" fontId="2" fillId="5" borderId="16" xfId="1" applyNumberFormat="1" applyFont="1" applyFill="1" applyBorder="1" applyAlignment="1">
      <alignment vertical="center"/>
    </xf>
    <xf numFmtId="4" fontId="0" fillId="0" borderId="7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 wrapText="1"/>
    </xf>
    <xf numFmtId="0" fontId="2" fillId="3" borderId="8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 wrapText="1"/>
    </xf>
    <xf numFmtId="4" fontId="0" fillId="0" borderId="7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 wrapText="1"/>
    </xf>
    <xf numFmtId="4" fontId="0" fillId="0" borderId="0" xfId="0" applyNumberFormat="1" applyFill="1"/>
    <xf numFmtId="4" fontId="0" fillId="0" borderId="0" xfId="0" applyNumberFormat="1" applyFill="1" applyAlignment="1">
      <alignment wrapText="1"/>
    </xf>
    <xf numFmtId="0" fontId="2" fillId="0" borderId="2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4" fontId="12" fillId="0" borderId="8" xfId="0" applyNumberFormat="1" applyFon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 wrapText="1"/>
    </xf>
    <xf numFmtId="4" fontId="0" fillId="0" borderId="8" xfId="0" applyNumberFormat="1" applyBorder="1" applyAlignment="1">
      <alignment horizontal="right" vertical="center" wrapText="1"/>
    </xf>
    <xf numFmtId="4" fontId="0" fillId="0" borderId="7" xfId="0" applyNumberFormat="1" applyBorder="1" applyAlignment="1">
      <alignment horizontal="right" vertical="center"/>
    </xf>
    <xf numFmtId="4" fontId="12" fillId="6" borderId="7" xfId="0" applyNumberFormat="1" applyFont="1" applyFill="1" applyBorder="1" applyAlignment="1">
      <alignment horizontal="center" vertical="center"/>
    </xf>
    <xf numFmtId="4" fontId="0" fillId="0" borderId="7" xfId="0" applyNumberFormat="1" applyBorder="1" applyAlignment="1">
      <alignment horizontal="right" vertical="center" wrapText="1"/>
    </xf>
    <xf numFmtId="0" fontId="12" fillId="6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right" vertical="center" wrapText="1"/>
    </xf>
    <xf numFmtId="4" fontId="5" fillId="5" borderId="8" xfId="0" applyNumberFormat="1" applyFont="1" applyFill="1" applyBorder="1" applyAlignment="1">
      <alignment horizontal="right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4" fontId="0" fillId="0" borderId="27" xfId="0" applyNumberFormat="1" applyFill="1" applyBorder="1" applyAlignment="1">
      <alignment horizontal="center"/>
    </xf>
    <xf numFmtId="0" fontId="2" fillId="5" borderId="20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/>
    </xf>
    <xf numFmtId="4" fontId="10" fillId="0" borderId="8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5" borderId="14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4" fontId="5" fillId="5" borderId="15" xfId="0" applyNumberFormat="1" applyFont="1" applyFill="1" applyBorder="1" applyAlignment="1">
      <alignment horizontal="right" vertical="center" wrapText="1"/>
    </xf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right" vertical="center" wrapText="1"/>
    </xf>
    <xf numFmtId="4" fontId="5" fillId="3" borderId="8" xfId="0" applyNumberFormat="1" applyFont="1" applyFill="1" applyBorder="1" applyAlignment="1">
      <alignment horizontal="right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4" fontId="2" fillId="5" borderId="15" xfId="0" applyNumberFormat="1" applyFont="1" applyFill="1" applyBorder="1" applyAlignment="1">
      <alignment horizontal="right" vertical="center"/>
    </xf>
    <xf numFmtId="4" fontId="2" fillId="5" borderId="8" xfId="0" applyNumberFormat="1" applyFont="1" applyFill="1" applyBorder="1" applyAlignment="1">
      <alignment horizontal="right" vertical="center"/>
    </xf>
    <xf numFmtId="0" fontId="6" fillId="5" borderId="9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6" fillId="5" borderId="24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4" fontId="6" fillId="5" borderId="15" xfId="0" applyNumberFormat="1" applyFont="1" applyFill="1" applyBorder="1" applyAlignment="1">
      <alignment horizontal="right" vertical="center"/>
    </xf>
    <xf numFmtId="4" fontId="6" fillId="5" borderId="8" xfId="0" applyNumberFormat="1" applyFont="1" applyFill="1" applyBorder="1" applyAlignment="1">
      <alignment horizontal="right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9"/>
  <sheetViews>
    <sheetView tabSelected="1" workbookViewId="0">
      <selection activeCell="M1" sqref="M1:O1048576"/>
    </sheetView>
  </sheetViews>
  <sheetFormatPr defaultRowHeight="15" x14ac:dyDescent="0.25"/>
  <cols>
    <col min="2" max="2" width="6.28515625" customWidth="1"/>
    <col min="3" max="3" width="10.42578125" customWidth="1"/>
    <col min="4" max="4" width="11.140625" customWidth="1"/>
    <col min="5" max="5" width="13.140625" customWidth="1"/>
    <col min="6" max="6" width="33.7109375" customWidth="1"/>
    <col min="7" max="7" width="28.140625" style="1" customWidth="1"/>
    <col min="8" max="8" width="17" style="1" customWidth="1"/>
    <col min="9" max="9" width="16.85546875" style="2" customWidth="1"/>
    <col min="10" max="10" width="27.42578125" customWidth="1"/>
    <col min="11" max="11" width="9.140625" customWidth="1"/>
    <col min="12" max="12" width="11.42578125" style="148" bestFit="1" customWidth="1"/>
    <col min="13" max="13" width="16.85546875" style="133" hidden="1" customWidth="1"/>
    <col min="14" max="14" width="18.85546875" style="133" hidden="1" customWidth="1"/>
    <col min="15" max="15" width="16" style="132" hidden="1" customWidth="1"/>
  </cols>
  <sheetData>
    <row r="1" spans="1:15" x14ac:dyDescent="0.25">
      <c r="J1" s="262"/>
      <c r="K1" s="262"/>
    </row>
    <row r="3" spans="1:15" x14ac:dyDescent="0.25">
      <c r="B3" s="263" t="s">
        <v>0</v>
      </c>
      <c r="C3" s="263"/>
      <c r="D3" s="263"/>
      <c r="E3" s="3"/>
      <c r="F3" s="4"/>
      <c r="G3" s="5"/>
      <c r="J3" s="263" t="s">
        <v>93</v>
      </c>
      <c r="K3" s="263"/>
    </row>
    <row r="6" spans="1:15" ht="18.75" x14ac:dyDescent="0.3">
      <c r="A6" s="264" t="s">
        <v>59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</row>
    <row r="9" spans="1:15" x14ac:dyDescent="0.25">
      <c r="B9" s="6"/>
      <c r="C9" s="6"/>
      <c r="D9" s="6"/>
      <c r="E9" s="6"/>
      <c r="F9" s="6"/>
      <c r="G9" s="5"/>
      <c r="M9" s="162" t="s">
        <v>80</v>
      </c>
      <c r="N9" s="162"/>
      <c r="O9" s="162"/>
    </row>
    <row r="10" spans="1:15" x14ac:dyDescent="0.25">
      <c r="M10" s="162" t="s">
        <v>81</v>
      </c>
      <c r="N10" s="162" t="s">
        <v>13</v>
      </c>
      <c r="O10" s="164" t="s">
        <v>82</v>
      </c>
    </row>
    <row r="11" spans="1:15" s="8" customFormat="1" ht="45.75" customHeight="1" x14ac:dyDescent="0.25">
      <c r="A11" s="7"/>
      <c r="B11" s="265" t="s">
        <v>1</v>
      </c>
      <c r="C11" s="267"/>
      <c r="D11" s="267"/>
      <c r="E11" s="268"/>
      <c r="F11" s="265" t="s">
        <v>60</v>
      </c>
      <c r="G11" s="269" t="s">
        <v>2</v>
      </c>
      <c r="H11" s="270"/>
      <c r="I11" s="271"/>
      <c r="J11" s="272" t="s">
        <v>3</v>
      </c>
      <c r="K11" s="272"/>
      <c r="L11" s="149"/>
      <c r="M11" s="162"/>
      <c r="N11" s="162"/>
      <c r="O11" s="164"/>
    </row>
    <row r="12" spans="1:15" ht="57.75" thickBot="1" x14ac:dyDescent="0.3">
      <c r="A12" s="9"/>
      <c r="B12" s="266"/>
      <c r="C12" s="58" t="s">
        <v>4</v>
      </c>
      <c r="D12" s="58" t="s">
        <v>5</v>
      </c>
      <c r="E12" s="58" t="s">
        <v>6</v>
      </c>
      <c r="F12" s="266"/>
      <c r="G12" s="48" t="s">
        <v>7</v>
      </c>
      <c r="H12" s="48" t="s">
        <v>8</v>
      </c>
      <c r="I12" s="59" t="s">
        <v>9</v>
      </c>
      <c r="J12" s="265"/>
      <c r="K12" s="265"/>
      <c r="M12" s="162"/>
      <c r="N12" s="162"/>
      <c r="O12" s="164"/>
    </row>
    <row r="13" spans="1:15" ht="63" customHeight="1" x14ac:dyDescent="0.25">
      <c r="A13" s="9"/>
      <c r="B13" s="204" t="s">
        <v>10</v>
      </c>
      <c r="C13" s="206">
        <v>600</v>
      </c>
      <c r="D13" s="206">
        <v>60014</v>
      </c>
      <c r="E13" s="60">
        <v>6370</v>
      </c>
      <c r="F13" s="208" t="s">
        <v>11</v>
      </c>
      <c r="G13" s="210">
        <v>2045000</v>
      </c>
      <c r="H13" s="61">
        <v>0</v>
      </c>
      <c r="I13" s="61">
        <v>1995000</v>
      </c>
      <c r="J13" s="260" t="s">
        <v>12</v>
      </c>
      <c r="K13" s="261"/>
      <c r="L13" s="102"/>
      <c r="M13" s="157">
        <v>0</v>
      </c>
      <c r="N13" s="157">
        <v>0</v>
      </c>
      <c r="O13" s="159">
        <f t="shared" ref="O13:O77" si="0">SUM(M13:N13)</f>
        <v>0</v>
      </c>
    </row>
    <row r="14" spans="1:15" ht="15.75" x14ac:dyDescent="0.25">
      <c r="A14" s="9"/>
      <c r="B14" s="205"/>
      <c r="C14" s="207"/>
      <c r="D14" s="207"/>
      <c r="E14" s="47">
        <v>6050</v>
      </c>
      <c r="F14" s="209"/>
      <c r="G14" s="211"/>
      <c r="H14" s="11">
        <v>50000</v>
      </c>
      <c r="I14" s="11">
        <v>0</v>
      </c>
      <c r="J14" s="224" t="s">
        <v>13</v>
      </c>
      <c r="K14" s="245"/>
      <c r="L14" s="102"/>
      <c r="M14" s="158"/>
      <c r="N14" s="158"/>
      <c r="O14" s="160"/>
    </row>
    <row r="15" spans="1:15" ht="93" customHeight="1" x14ac:dyDescent="0.25">
      <c r="A15" s="9"/>
      <c r="B15" s="62" t="s">
        <v>14</v>
      </c>
      <c r="C15" s="47">
        <v>600</v>
      </c>
      <c r="D15" s="47">
        <v>60014</v>
      </c>
      <c r="E15" s="47">
        <v>6050</v>
      </c>
      <c r="F15" s="13" t="s">
        <v>15</v>
      </c>
      <c r="G15" s="14">
        <v>40000</v>
      </c>
      <c r="H15" s="11">
        <v>2000</v>
      </c>
      <c r="I15" s="11">
        <v>38000</v>
      </c>
      <c r="J15" s="224" t="s">
        <v>13</v>
      </c>
      <c r="K15" s="245"/>
      <c r="L15" s="102"/>
      <c r="M15" s="135">
        <v>0</v>
      </c>
      <c r="N15" s="135">
        <v>0</v>
      </c>
      <c r="O15" s="136">
        <f t="shared" si="0"/>
        <v>0</v>
      </c>
    </row>
    <row r="16" spans="1:15" ht="93" customHeight="1" x14ac:dyDescent="0.25">
      <c r="A16" s="9"/>
      <c r="B16" s="150" t="s">
        <v>16</v>
      </c>
      <c r="C16" s="151">
        <v>600</v>
      </c>
      <c r="D16" s="151">
        <v>60014</v>
      </c>
      <c r="E16" s="151">
        <v>6050</v>
      </c>
      <c r="F16" s="152" t="s">
        <v>83</v>
      </c>
      <c r="G16" s="153">
        <v>6535</v>
      </c>
      <c r="H16" s="154">
        <v>5535</v>
      </c>
      <c r="I16" s="154">
        <v>1000</v>
      </c>
      <c r="J16" s="248" t="s">
        <v>13</v>
      </c>
      <c r="K16" s="249"/>
      <c r="L16" s="102"/>
      <c r="M16" s="142">
        <v>0</v>
      </c>
      <c r="N16" s="142">
        <v>0</v>
      </c>
      <c r="O16" s="143">
        <v>0</v>
      </c>
    </row>
    <row r="17" spans="1:15" ht="95.25" thickBot="1" x14ac:dyDescent="0.3">
      <c r="A17" s="9"/>
      <c r="B17" s="63" t="s">
        <v>18</v>
      </c>
      <c r="C17" s="64">
        <v>600</v>
      </c>
      <c r="D17" s="64">
        <v>60014</v>
      </c>
      <c r="E17" s="64">
        <v>6050</v>
      </c>
      <c r="F17" s="65" t="s">
        <v>17</v>
      </c>
      <c r="G17" s="66">
        <v>50799</v>
      </c>
      <c r="H17" s="67">
        <v>50799</v>
      </c>
      <c r="I17" s="67">
        <v>0</v>
      </c>
      <c r="J17" s="241" t="s">
        <v>13</v>
      </c>
      <c r="K17" s="242"/>
      <c r="L17" s="102"/>
      <c r="M17" s="135">
        <v>0</v>
      </c>
      <c r="N17" s="135">
        <v>50799</v>
      </c>
      <c r="O17" s="136">
        <f t="shared" si="0"/>
        <v>50799</v>
      </c>
    </row>
    <row r="18" spans="1:15" ht="75" customHeight="1" x14ac:dyDescent="0.25">
      <c r="A18" s="9"/>
      <c r="B18" s="195" t="s">
        <v>21</v>
      </c>
      <c r="C18" s="273">
        <v>600</v>
      </c>
      <c r="D18" s="273">
        <v>60014</v>
      </c>
      <c r="E18" s="273">
        <v>6050</v>
      </c>
      <c r="F18" s="275" t="s">
        <v>19</v>
      </c>
      <c r="G18" s="256">
        <v>1742428.93</v>
      </c>
      <c r="H18" s="68">
        <v>1393943</v>
      </c>
      <c r="I18" s="68">
        <v>0</v>
      </c>
      <c r="J18" s="258" t="s">
        <v>20</v>
      </c>
      <c r="K18" s="259"/>
      <c r="L18" s="102"/>
      <c r="M18" s="165">
        <v>0</v>
      </c>
      <c r="N18" s="161">
        <v>0</v>
      </c>
      <c r="O18" s="159">
        <f t="shared" si="0"/>
        <v>0</v>
      </c>
    </row>
    <row r="19" spans="1:15" ht="15.75" x14ac:dyDescent="0.25">
      <c r="A19" s="9"/>
      <c r="B19" s="196"/>
      <c r="C19" s="274"/>
      <c r="D19" s="274"/>
      <c r="E19" s="274"/>
      <c r="F19" s="276"/>
      <c r="G19" s="257"/>
      <c r="H19" s="49">
        <v>348485.93</v>
      </c>
      <c r="I19" s="49">
        <v>0</v>
      </c>
      <c r="J19" s="252" t="s">
        <v>13</v>
      </c>
      <c r="K19" s="253"/>
      <c r="L19" s="102"/>
      <c r="M19" s="165"/>
      <c r="N19" s="161"/>
      <c r="O19" s="160"/>
    </row>
    <row r="20" spans="1:15" ht="111" customHeight="1" thickBot="1" x14ac:dyDescent="0.3">
      <c r="A20" s="9"/>
      <c r="B20" s="63" t="s">
        <v>23</v>
      </c>
      <c r="C20" s="107">
        <v>600</v>
      </c>
      <c r="D20" s="107">
        <v>60014</v>
      </c>
      <c r="E20" s="107">
        <v>6050</v>
      </c>
      <c r="F20" s="108" t="s">
        <v>22</v>
      </c>
      <c r="G20" s="67">
        <v>28000</v>
      </c>
      <c r="H20" s="67">
        <v>28000</v>
      </c>
      <c r="I20" s="67">
        <v>0</v>
      </c>
      <c r="J20" s="254" t="s">
        <v>13</v>
      </c>
      <c r="K20" s="255"/>
      <c r="L20" s="102"/>
      <c r="M20" s="135">
        <v>0</v>
      </c>
      <c r="N20" s="135">
        <v>0</v>
      </c>
      <c r="O20" s="136">
        <f t="shared" si="0"/>
        <v>0</v>
      </c>
    </row>
    <row r="21" spans="1:15" ht="63" customHeight="1" x14ac:dyDescent="0.25">
      <c r="A21" s="9"/>
      <c r="B21" s="195" t="s">
        <v>26</v>
      </c>
      <c r="C21" s="197">
        <v>600</v>
      </c>
      <c r="D21" s="197">
        <v>60014</v>
      </c>
      <c r="E21" s="89">
        <v>6370</v>
      </c>
      <c r="F21" s="198" t="s">
        <v>24</v>
      </c>
      <c r="G21" s="250">
        <v>3186033.7</v>
      </c>
      <c r="H21" s="68">
        <v>997500</v>
      </c>
      <c r="I21" s="90">
        <v>997500</v>
      </c>
      <c r="J21" s="246" t="s">
        <v>25</v>
      </c>
      <c r="K21" s="247"/>
      <c r="L21" s="102"/>
      <c r="M21" s="157">
        <v>0</v>
      </c>
      <c r="N21" s="157">
        <v>1191033.7</v>
      </c>
      <c r="O21" s="159">
        <f t="shared" si="0"/>
        <v>1191033.7</v>
      </c>
    </row>
    <row r="22" spans="1:15" ht="15.75" x14ac:dyDescent="0.25">
      <c r="A22" s="9"/>
      <c r="B22" s="196"/>
      <c r="C22" s="173"/>
      <c r="D22" s="173"/>
      <c r="E22" s="50">
        <v>6050</v>
      </c>
      <c r="F22" s="167"/>
      <c r="G22" s="251"/>
      <c r="H22" s="49">
        <v>1191033.7</v>
      </c>
      <c r="I22" s="57">
        <v>0</v>
      </c>
      <c r="J22" s="202" t="s">
        <v>13</v>
      </c>
      <c r="K22" s="203"/>
      <c r="L22" s="102"/>
      <c r="M22" s="158"/>
      <c r="N22" s="158"/>
      <c r="O22" s="160"/>
    </row>
    <row r="23" spans="1:15" ht="87.75" customHeight="1" thickBot="1" x14ac:dyDescent="0.3">
      <c r="A23" s="9"/>
      <c r="B23" s="63" t="s">
        <v>27</v>
      </c>
      <c r="C23" s="73">
        <v>600</v>
      </c>
      <c r="D23" s="73">
        <v>60014</v>
      </c>
      <c r="E23" s="73">
        <v>6050</v>
      </c>
      <c r="F23" s="65" t="s">
        <v>84</v>
      </c>
      <c r="G23" s="139">
        <v>41000</v>
      </c>
      <c r="H23" s="67">
        <v>27476</v>
      </c>
      <c r="I23" s="140">
        <v>13524</v>
      </c>
      <c r="J23" s="241" t="s">
        <v>13</v>
      </c>
      <c r="K23" s="242"/>
      <c r="L23" s="102"/>
      <c r="M23" s="135">
        <v>0</v>
      </c>
      <c r="N23" s="135">
        <v>0</v>
      </c>
      <c r="O23" s="136">
        <f t="shared" si="0"/>
        <v>0</v>
      </c>
    </row>
    <row r="24" spans="1:15" ht="59.25" customHeight="1" x14ac:dyDescent="0.25">
      <c r="A24" s="9"/>
      <c r="B24" s="195" t="s">
        <v>29</v>
      </c>
      <c r="C24" s="197">
        <v>600</v>
      </c>
      <c r="D24" s="197">
        <v>60014</v>
      </c>
      <c r="E24" s="89">
        <v>6370</v>
      </c>
      <c r="F24" s="198" t="s">
        <v>28</v>
      </c>
      <c r="G24" s="250">
        <v>2829000</v>
      </c>
      <c r="H24" s="90">
        <v>0</v>
      </c>
      <c r="I24" s="90">
        <v>1994000</v>
      </c>
      <c r="J24" s="246" t="s">
        <v>25</v>
      </c>
      <c r="K24" s="247"/>
      <c r="L24" s="102"/>
      <c r="M24" s="157">
        <v>0</v>
      </c>
      <c r="N24" s="157">
        <v>0</v>
      </c>
      <c r="O24" s="159">
        <f t="shared" si="0"/>
        <v>0</v>
      </c>
    </row>
    <row r="25" spans="1:15" ht="15.75" customHeight="1" x14ac:dyDescent="0.25">
      <c r="A25" s="9"/>
      <c r="B25" s="196"/>
      <c r="C25" s="173"/>
      <c r="D25" s="173"/>
      <c r="E25" s="115">
        <v>6050</v>
      </c>
      <c r="F25" s="167"/>
      <c r="G25" s="251"/>
      <c r="H25" s="57">
        <v>0</v>
      </c>
      <c r="I25" s="57">
        <v>835000</v>
      </c>
      <c r="J25" s="202" t="s">
        <v>13</v>
      </c>
      <c r="K25" s="203"/>
      <c r="L25" s="102"/>
      <c r="M25" s="158"/>
      <c r="N25" s="158"/>
      <c r="O25" s="160"/>
    </row>
    <row r="26" spans="1:15" ht="79.5" customHeight="1" x14ac:dyDescent="0.25">
      <c r="A26" s="9"/>
      <c r="B26" s="62" t="s">
        <v>30</v>
      </c>
      <c r="C26" s="45">
        <v>600</v>
      </c>
      <c r="D26" s="45">
        <v>60014</v>
      </c>
      <c r="E26" s="45">
        <v>6050</v>
      </c>
      <c r="F26" s="13" t="s">
        <v>85</v>
      </c>
      <c r="G26" s="14">
        <v>42800</v>
      </c>
      <c r="H26" s="19">
        <v>0</v>
      </c>
      <c r="I26" s="20">
        <v>42800</v>
      </c>
      <c r="J26" s="224" t="s">
        <v>13</v>
      </c>
      <c r="K26" s="245"/>
      <c r="L26" s="102"/>
      <c r="M26" s="135">
        <v>0</v>
      </c>
      <c r="N26" s="135">
        <v>0</v>
      </c>
      <c r="O26" s="136">
        <f t="shared" si="0"/>
        <v>0</v>
      </c>
    </row>
    <row r="27" spans="1:15" ht="79.5" customHeight="1" thickBot="1" x14ac:dyDescent="0.3">
      <c r="A27" s="9"/>
      <c r="B27" s="63" t="s">
        <v>32</v>
      </c>
      <c r="C27" s="73">
        <v>600</v>
      </c>
      <c r="D27" s="73">
        <v>60014</v>
      </c>
      <c r="E27" s="73">
        <v>6050</v>
      </c>
      <c r="F27" s="65" t="s">
        <v>31</v>
      </c>
      <c r="G27" s="66">
        <v>49200</v>
      </c>
      <c r="H27" s="74">
        <v>49200</v>
      </c>
      <c r="I27" s="75">
        <v>0</v>
      </c>
      <c r="J27" s="241" t="s">
        <v>13</v>
      </c>
      <c r="K27" s="242"/>
      <c r="L27" s="102"/>
      <c r="M27" s="135">
        <v>0</v>
      </c>
      <c r="N27" s="135">
        <v>49200</v>
      </c>
      <c r="O27" s="136">
        <f t="shared" si="0"/>
        <v>49200</v>
      </c>
    </row>
    <row r="28" spans="1:15" ht="63" customHeight="1" x14ac:dyDescent="0.25">
      <c r="A28" s="9"/>
      <c r="B28" s="195" t="s">
        <v>34</v>
      </c>
      <c r="C28" s="197">
        <v>600</v>
      </c>
      <c r="D28" s="197">
        <v>60014</v>
      </c>
      <c r="E28" s="89">
        <v>6370</v>
      </c>
      <c r="F28" s="198" t="s">
        <v>33</v>
      </c>
      <c r="G28" s="199">
        <v>6122469.5599999996</v>
      </c>
      <c r="H28" s="109">
        <v>0</v>
      </c>
      <c r="I28" s="110">
        <v>5811448</v>
      </c>
      <c r="J28" s="246" t="s">
        <v>25</v>
      </c>
      <c r="K28" s="247"/>
      <c r="L28" s="102"/>
      <c r="M28" s="157">
        <v>0</v>
      </c>
      <c r="N28" s="157">
        <v>0</v>
      </c>
      <c r="O28" s="159">
        <f t="shared" si="0"/>
        <v>0</v>
      </c>
    </row>
    <row r="29" spans="1:15" ht="15.75" customHeight="1" x14ac:dyDescent="0.25">
      <c r="A29" s="9"/>
      <c r="B29" s="196"/>
      <c r="C29" s="173"/>
      <c r="D29" s="173"/>
      <c r="E29" s="103">
        <v>6050</v>
      </c>
      <c r="F29" s="167"/>
      <c r="G29" s="169"/>
      <c r="H29" s="111">
        <v>311021.56</v>
      </c>
      <c r="I29" s="112">
        <v>0</v>
      </c>
      <c r="J29" s="202" t="s">
        <v>13</v>
      </c>
      <c r="K29" s="203"/>
      <c r="L29" s="102"/>
      <c r="M29" s="158"/>
      <c r="N29" s="158"/>
      <c r="O29" s="160"/>
    </row>
    <row r="30" spans="1:15" ht="93" customHeight="1" thickBot="1" x14ac:dyDescent="0.3">
      <c r="A30" s="9"/>
      <c r="B30" s="63" t="s">
        <v>35</v>
      </c>
      <c r="C30" s="73">
        <v>600</v>
      </c>
      <c r="D30" s="73">
        <v>60014</v>
      </c>
      <c r="E30" s="73">
        <v>6050</v>
      </c>
      <c r="F30" s="65" t="s">
        <v>86</v>
      </c>
      <c r="G30" s="66">
        <v>98640</v>
      </c>
      <c r="H30" s="74">
        <v>6218</v>
      </c>
      <c r="I30" s="75">
        <v>92422</v>
      </c>
      <c r="J30" s="241" t="s">
        <v>13</v>
      </c>
      <c r="K30" s="242"/>
      <c r="L30" s="102"/>
      <c r="M30" s="135">
        <v>0</v>
      </c>
      <c r="N30" s="135">
        <v>0</v>
      </c>
      <c r="O30" s="136">
        <f t="shared" si="0"/>
        <v>0</v>
      </c>
    </row>
    <row r="31" spans="1:15" ht="38.25" customHeight="1" x14ac:dyDescent="0.25">
      <c r="A31" s="9"/>
      <c r="B31" s="44" t="s">
        <v>37</v>
      </c>
      <c r="C31" s="18">
        <v>600</v>
      </c>
      <c r="D31" s="18">
        <v>60014</v>
      </c>
      <c r="E31" s="18">
        <v>6050</v>
      </c>
      <c r="F31" s="46" t="s">
        <v>36</v>
      </c>
      <c r="G31" s="76">
        <v>25000</v>
      </c>
      <c r="H31" s="77">
        <v>25000</v>
      </c>
      <c r="I31" s="72">
        <v>0</v>
      </c>
      <c r="J31" s="243" t="s">
        <v>13</v>
      </c>
      <c r="K31" s="244"/>
      <c r="L31" s="102"/>
      <c r="M31" s="135">
        <v>0</v>
      </c>
      <c r="N31" s="135">
        <v>0</v>
      </c>
      <c r="O31" s="136">
        <f t="shared" si="0"/>
        <v>0</v>
      </c>
    </row>
    <row r="32" spans="1:15" ht="40.5" customHeight="1" x14ac:dyDescent="0.25">
      <c r="A32" s="9"/>
      <c r="B32" s="12" t="s">
        <v>39</v>
      </c>
      <c r="C32" s="18">
        <v>600</v>
      </c>
      <c r="D32" s="18">
        <v>60014</v>
      </c>
      <c r="E32" s="18">
        <v>6050</v>
      </c>
      <c r="F32" s="13" t="s">
        <v>38</v>
      </c>
      <c r="G32" s="17">
        <v>25000</v>
      </c>
      <c r="H32" s="19">
        <v>25000</v>
      </c>
      <c r="I32" s="20">
        <v>0</v>
      </c>
      <c r="J32" s="224" t="s">
        <v>13</v>
      </c>
      <c r="K32" s="225"/>
      <c r="L32" s="102"/>
      <c r="M32" s="135">
        <v>0</v>
      </c>
      <c r="N32" s="135">
        <v>0</v>
      </c>
      <c r="O32" s="136">
        <f t="shared" si="0"/>
        <v>0</v>
      </c>
    </row>
    <row r="33" spans="1:15" ht="39" customHeight="1" x14ac:dyDescent="0.25">
      <c r="A33" s="9"/>
      <c r="B33" s="12" t="s">
        <v>64</v>
      </c>
      <c r="C33" s="41">
        <v>600</v>
      </c>
      <c r="D33" s="41">
        <v>60014</v>
      </c>
      <c r="E33" s="41">
        <v>6050</v>
      </c>
      <c r="F33" s="13" t="s">
        <v>61</v>
      </c>
      <c r="G33" s="42">
        <v>20000</v>
      </c>
      <c r="H33" s="19">
        <v>20000</v>
      </c>
      <c r="I33" s="20">
        <v>0</v>
      </c>
      <c r="J33" s="224" t="s">
        <v>13</v>
      </c>
      <c r="K33" s="225"/>
      <c r="L33" s="102"/>
      <c r="M33" s="135">
        <v>0</v>
      </c>
      <c r="N33" s="135">
        <v>0</v>
      </c>
      <c r="O33" s="136">
        <f t="shared" si="0"/>
        <v>0</v>
      </c>
    </row>
    <row r="34" spans="1:15" ht="43.5" customHeight="1" x14ac:dyDescent="0.25">
      <c r="A34" s="9"/>
      <c r="B34" s="99" t="s">
        <v>65</v>
      </c>
      <c r="C34" s="100">
        <v>600</v>
      </c>
      <c r="D34" s="100">
        <v>60014</v>
      </c>
      <c r="E34" s="100">
        <v>6050</v>
      </c>
      <c r="F34" s="55" t="s">
        <v>62</v>
      </c>
      <c r="G34" s="101">
        <v>29500</v>
      </c>
      <c r="H34" s="53">
        <v>29500</v>
      </c>
      <c r="I34" s="96">
        <v>0</v>
      </c>
      <c r="J34" s="170" t="s">
        <v>13</v>
      </c>
      <c r="K34" s="171"/>
      <c r="L34" s="102"/>
      <c r="M34" s="135">
        <v>0</v>
      </c>
      <c r="N34" s="135">
        <v>0</v>
      </c>
      <c r="O34" s="136">
        <f t="shared" si="0"/>
        <v>0</v>
      </c>
    </row>
    <row r="35" spans="1:15" ht="41.25" customHeight="1" x14ac:dyDescent="0.25">
      <c r="A35" s="9"/>
      <c r="B35" s="12" t="s">
        <v>66</v>
      </c>
      <c r="C35" s="41">
        <v>600</v>
      </c>
      <c r="D35" s="41">
        <v>60014</v>
      </c>
      <c r="E35" s="41">
        <v>6050</v>
      </c>
      <c r="F35" s="13" t="s">
        <v>63</v>
      </c>
      <c r="G35" s="42">
        <v>20000</v>
      </c>
      <c r="H35" s="19">
        <v>20000</v>
      </c>
      <c r="I35" s="20">
        <v>0</v>
      </c>
      <c r="J35" s="224" t="s">
        <v>13</v>
      </c>
      <c r="K35" s="225"/>
      <c r="L35" s="102"/>
      <c r="M35" s="135">
        <v>0</v>
      </c>
      <c r="N35" s="135">
        <v>0</v>
      </c>
      <c r="O35" s="136">
        <f t="shared" si="0"/>
        <v>0</v>
      </c>
    </row>
    <row r="36" spans="1:15" ht="147.75" customHeight="1" x14ac:dyDescent="0.25">
      <c r="A36" s="9"/>
      <c r="B36" s="12" t="s">
        <v>87</v>
      </c>
      <c r="C36" s="144">
        <v>600</v>
      </c>
      <c r="D36" s="144">
        <v>60014</v>
      </c>
      <c r="E36" s="144">
        <v>6050</v>
      </c>
      <c r="F36" s="277" t="s">
        <v>92</v>
      </c>
      <c r="G36" s="145">
        <v>185000</v>
      </c>
      <c r="H36" s="19">
        <v>185000</v>
      </c>
      <c r="I36" s="20">
        <v>0</v>
      </c>
      <c r="J36" s="224" t="s">
        <v>13</v>
      </c>
      <c r="K36" s="225"/>
      <c r="L36" s="102"/>
      <c r="M36" s="146"/>
      <c r="N36" s="146"/>
      <c r="O36" s="147"/>
    </row>
    <row r="37" spans="1:15" ht="25.5" customHeight="1" x14ac:dyDescent="0.25">
      <c r="A37" s="9"/>
      <c r="B37" s="130" t="s">
        <v>91</v>
      </c>
      <c r="C37" s="128">
        <v>600</v>
      </c>
      <c r="D37" s="128">
        <v>60014</v>
      </c>
      <c r="E37" s="128">
        <v>6050</v>
      </c>
      <c r="F37" s="55" t="s">
        <v>71</v>
      </c>
      <c r="G37" s="129">
        <v>129000</v>
      </c>
      <c r="H37" s="53">
        <v>129000</v>
      </c>
      <c r="I37" s="96">
        <v>0</v>
      </c>
      <c r="J37" s="170" t="s">
        <v>13</v>
      </c>
      <c r="K37" s="171"/>
      <c r="L37" s="102"/>
      <c r="M37" s="135">
        <v>0</v>
      </c>
      <c r="N37" s="135">
        <v>0</v>
      </c>
      <c r="O37" s="136">
        <f t="shared" si="0"/>
        <v>0</v>
      </c>
    </row>
    <row r="38" spans="1:15" ht="15.75" x14ac:dyDescent="0.25">
      <c r="A38" s="9"/>
      <c r="B38" s="229" t="s">
        <v>40</v>
      </c>
      <c r="C38" s="230"/>
      <c r="D38" s="230"/>
      <c r="E38" s="230"/>
      <c r="F38" s="231"/>
      <c r="G38" s="22">
        <f>SUM(G10:G37)</f>
        <v>16715406.189999998</v>
      </c>
      <c r="H38" s="23">
        <f>SUM(H10:H37)</f>
        <v>4894712.1899999995</v>
      </c>
      <c r="I38" s="24">
        <f>SUM(I10:I37)</f>
        <v>11820694</v>
      </c>
      <c r="J38" s="227"/>
      <c r="K38" s="228"/>
      <c r="L38" s="102"/>
      <c r="M38" s="134">
        <f>SUM(M13:M37)</f>
        <v>0</v>
      </c>
      <c r="N38" s="134">
        <f t="shared" ref="N38:O38" si="1">SUM(N13:N37)</f>
        <v>1291032.7</v>
      </c>
      <c r="O38" s="134">
        <f t="shared" si="1"/>
        <v>1291032.7</v>
      </c>
    </row>
    <row r="39" spans="1:15" ht="141.75" customHeight="1" x14ac:dyDescent="0.25">
      <c r="A39" s="9"/>
      <c r="B39" s="172" t="s">
        <v>10</v>
      </c>
      <c r="C39" s="172">
        <v>600</v>
      </c>
      <c r="D39" s="172">
        <v>60078</v>
      </c>
      <c r="E39" s="172">
        <v>6050</v>
      </c>
      <c r="F39" s="166" t="s">
        <v>74</v>
      </c>
      <c r="G39" s="168">
        <v>119310</v>
      </c>
      <c r="H39" s="138">
        <v>95448</v>
      </c>
      <c r="I39" s="96">
        <v>0</v>
      </c>
      <c r="J39" s="170" t="s">
        <v>72</v>
      </c>
      <c r="K39" s="171"/>
      <c r="L39" s="102"/>
      <c r="M39" s="157">
        <v>0</v>
      </c>
      <c r="N39" s="157">
        <v>0</v>
      </c>
      <c r="O39" s="159">
        <f t="shared" si="0"/>
        <v>0</v>
      </c>
    </row>
    <row r="40" spans="1:15" ht="15.75" customHeight="1" x14ac:dyDescent="0.25">
      <c r="A40" s="9"/>
      <c r="B40" s="173"/>
      <c r="C40" s="173"/>
      <c r="D40" s="173"/>
      <c r="E40" s="173"/>
      <c r="F40" s="167"/>
      <c r="G40" s="169"/>
      <c r="H40" s="138">
        <v>23862</v>
      </c>
      <c r="I40" s="96">
        <v>0</v>
      </c>
      <c r="J40" s="170" t="s">
        <v>13</v>
      </c>
      <c r="K40" s="171"/>
      <c r="L40" s="102"/>
      <c r="M40" s="158"/>
      <c r="N40" s="158"/>
      <c r="O40" s="160"/>
    </row>
    <row r="41" spans="1:15" ht="126" customHeight="1" x14ac:dyDescent="0.25">
      <c r="A41" s="9"/>
      <c r="B41" s="172" t="s">
        <v>14</v>
      </c>
      <c r="C41" s="172">
        <v>600</v>
      </c>
      <c r="D41" s="172">
        <v>60078</v>
      </c>
      <c r="E41" s="172">
        <v>6050</v>
      </c>
      <c r="F41" s="166" t="s">
        <v>73</v>
      </c>
      <c r="G41" s="168">
        <v>122998.77</v>
      </c>
      <c r="H41" s="138">
        <v>98399</v>
      </c>
      <c r="I41" s="96">
        <v>0</v>
      </c>
      <c r="J41" s="170" t="s">
        <v>72</v>
      </c>
      <c r="K41" s="171"/>
      <c r="L41" s="102"/>
      <c r="M41" s="157">
        <v>0</v>
      </c>
      <c r="N41" s="157">
        <v>0</v>
      </c>
      <c r="O41" s="159">
        <f t="shared" si="0"/>
        <v>0</v>
      </c>
    </row>
    <row r="42" spans="1:15" ht="15.75" customHeight="1" x14ac:dyDescent="0.25">
      <c r="A42" s="9"/>
      <c r="B42" s="173"/>
      <c r="C42" s="173"/>
      <c r="D42" s="173"/>
      <c r="E42" s="173"/>
      <c r="F42" s="167"/>
      <c r="G42" s="169"/>
      <c r="H42" s="138">
        <v>24599.77</v>
      </c>
      <c r="I42" s="96">
        <v>0</v>
      </c>
      <c r="J42" s="170" t="s">
        <v>13</v>
      </c>
      <c r="K42" s="171"/>
      <c r="L42" s="102"/>
      <c r="M42" s="158"/>
      <c r="N42" s="158"/>
      <c r="O42" s="160"/>
    </row>
    <row r="43" spans="1:15" ht="15.75" x14ac:dyDescent="0.25">
      <c r="A43" s="9"/>
      <c r="B43" s="229" t="s">
        <v>40</v>
      </c>
      <c r="C43" s="230"/>
      <c r="D43" s="230"/>
      <c r="E43" s="230"/>
      <c r="F43" s="231"/>
      <c r="G43" s="22">
        <f>SUM(G39:G41)</f>
        <v>242308.77000000002</v>
      </c>
      <c r="H43" s="22">
        <f>SUM(H39:H42)</f>
        <v>242308.77</v>
      </c>
      <c r="I43" s="22">
        <f>SUM(I39:I42)</f>
        <v>0</v>
      </c>
      <c r="J43" s="116"/>
      <c r="K43" s="117"/>
      <c r="L43" s="102"/>
      <c r="M43" s="134">
        <f>SUM(M39:M42)</f>
        <v>0</v>
      </c>
      <c r="N43" s="134">
        <f t="shared" ref="N43:O43" si="2">SUM(N39:N42)</f>
        <v>0</v>
      </c>
      <c r="O43" s="134">
        <f t="shared" si="2"/>
        <v>0</v>
      </c>
    </row>
    <row r="44" spans="1:15" ht="51.75" customHeight="1" x14ac:dyDescent="0.25">
      <c r="A44" s="9"/>
      <c r="B44" s="95" t="s">
        <v>10</v>
      </c>
      <c r="C44" s="95">
        <v>700</v>
      </c>
      <c r="D44" s="95">
        <v>70005</v>
      </c>
      <c r="E44" s="95">
        <v>6050</v>
      </c>
      <c r="F44" s="97" t="s">
        <v>41</v>
      </c>
      <c r="G44" s="56">
        <v>67848</v>
      </c>
      <c r="H44" s="53">
        <v>67848</v>
      </c>
      <c r="I44" s="96">
        <v>0</v>
      </c>
      <c r="J44" s="170" t="s">
        <v>13</v>
      </c>
      <c r="K44" s="171"/>
      <c r="L44" s="102"/>
      <c r="M44" s="135">
        <v>0</v>
      </c>
      <c r="N44" s="135">
        <v>67848</v>
      </c>
      <c r="O44" s="136">
        <f t="shared" si="0"/>
        <v>67848</v>
      </c>
    </row>
    <row r="45" spans="1:15" ht="54" customHeight="1" x14ac:dyDescent="0.25">
      <c r="A45" s="9"/>
      <c r="B45" s="118" t="s">
        <v>14</v>
      </c>
      <c r="C45" s="118">
        <v>700</v>
      </c>
      <c r="D45" s="118">
        <v>70005</v>
      </c>
      <c r="E45" s="118">
        <v>6050</v>
      </c>
      <c r="F45" s="97" t="s">
        <v>67</v>
      </c>
      <c r="G45" s="56">
        <v>19680</v>
      </c>
      <c r="H45" s="53">
        <v>19680</v>
      </c>
      <c r="I45" s="96"/>
      <c r="J45" s="170" t="s">
        <v>13</v>
      </c>
      <c r="K45" s="171"/>
      <c r="L45" s="102"/>
      <c r="M45" s="135">
        <v>0</v>
      </c>
      <c r="N45" s="135">
        <v>19680</v>
      </c>
      <c r="O45" s="136">
        <f t="shared" si="0"/>
        <v>19680</v>
      </c>
    </row>
    <row r="46" spans="1:15" ht="45" x14ac:dyDescent="0.25">
      <c r="A46" s="9"/>
      <c r="B46" s="95" t="s">
        <v>16</v>
      </c>
      <c r="C46" s="95">
        <v>700</v>
      </c>
      <c r="D46" s="95">
        <v>70005</v>
      </c>
      <c r="E46" s="95">
        <v>6050</v>
      </c>
      <c r="F46" s="97" t="s">
        <v>42</v>
      </c>
      <c r="G46" s="56">
        <v>58154.400000000001</v>
      </c>
      <c r="H46" s="53">
        <v>58154.400000000001</v>
      </c>
      <c r="I46" s="96">
        <v>0</v>
      </c>
      <c r="J46" s="170" t="s">
        <v>13</v>
      </c>
      <c r="K46" s="171"/>
      <c r="L46" s="102"/>
      <c r="M46" s="135">
        <v>0</v>
      </c>
      <c r="N46" s="135">
        <v>58154.400000000001</v>
      </c>
      <c r="O46" s="136">
        <f t="shared" si="0"/>
        <v>58154.400000000001</v>
      </c>
    </row>
    <row r="47" spans="1:15" ht="15.75" x14ac:dyDescent="0.25">
      <c r="A47" s="9"/>
      <c r="B47" s="229" t="s">
        <v>40</v>
      </c>
      <c r="C47" s="230"/>
      <c r="D47" s="230"/>
      <c r="E47" s="230"/>
      <c r="F47" s="231"/>
      <c r="G47" s="26">
        <f>SUM(G44:G46)</f>
        <v>145682.4</v>
      </c>
      <c r="H47" s="26">
        <f t="shared" ref="H47:I47" si="3">SUM(H44:H46)</f>
        <v>145682.4</v>
      </c>
      <c r="I47" s="26">
        <f t="shared" si="3"/>
        <v>0</v>
      </c>
      <c r="J47" s="27"/>
      <c r="K47" s="28"/>
      <c r="L47" s="102"/>
      <c r="M47" s="134">
        <f>SUM(M44:M46)</f>
        <v>0</v>
      </c>
      <c r="N47" s="134">
        <f t="shared" ref="N47:O47" si="4">SUM(N44:N46)</f>
        <v>145682.4</v>
      </c>
      <c r="O47" s="134">
        <f t="shared" si="4"/>
        <v>145682.4</v>
      </c>
    </row>
    <row r="48" spans="1:15" ht="42" customHeight="1" x14ac:dyDescent="0.25">
      <c r="A48" s="9"/>
      <c r="B48" s="120" t="s">
        <v>10</v>
      </c>
      <c r="C48" s="120">
        <v>750</v>
      </c>
      <c r="D48" s="120">
        <v>75020</v>
      </c>
      <c r="E48" s="120">
        <v>6050</v>
      </c>
      <c r="F48" s="97" t="s">
        <v>43</v>
      </c>
      <c r="G48" s="56">
        <v>198586.08</v>
      </c>
      <c r="H48" s="56">
        <v>198586.08</v>
      </c>
      <c r="I48" s="56">
        <v>0</v>
      </c>
      <c r="J48" s="170" t="s">
        <v>13</v>
      </c>
      <c r="K48" s="171"/>
      <c r="L48" s="102"/>
      <c r="M48" s="135">
        <v>0</v>
      </c>
      <c r="N48" s="135">
        <v>0</v>
      </c>
      <c r="O48" s="136">
        <f t="shared" si="0"/>
        <v>0</v>
      </c>
    </row>
    <row r="49" spans="1:15" ht="40.5" customHeight="1" x14ac:dyDescent="0.25">
      <c r="A49" s="9"/>
      <c r="B49" s="10" t="s">
        <v>14</v>
      </c>
      <c r="C49" s="10">
        <v>750</v>
      </c>
      <c r="D49" s="10">
        <v>75020</v>
      </c>
      <c r="E49" s="10">
        <v>6050</v>
      </c>
      <c r="F49" s="25" t="s">
        <v>44</v>
      </c>
      <c r="G49" s="14">
        <v>150000</v>
      </c>
      <c r="H49" s="14">
        <v>150000</v>
      </c>
      <c r="I49" s="14">
        <v>0</v>
      </c>
      <c r="J49" s="224" t="s">
        <v>13</v>
      </c>
      <c r="K49" s="225"/>
      <c r="L49" s="102"/>
      <c r="M49" s="135">
        <v>0</v>
      </c>
      <c r="N49" s="135">
        <v>0</v>
      </c>
      <c r="O49" s="136">
        <f t="shared" si="0"/>
        <v>0</v>
      </c>
    </row>
    <row r="50" spans="1:15" ht="75.75" customHeight="1" x14ac:dyDescent="0.25">
      <c r="A50" s="9"/>
      <c r="B50" s="119" t="s">
        <v>16</v>
      </c>
      <c r="C50" s="119">
        <v>750</v>
      </c>
      <c r="D50" s="119">
        <v>75095</v>
      </c>
      <c r="E50" s="119" t="s">
        <v>76</v>
      </c>
      <c r="F50" s="25" t="s">
        <v>77</v>
      </c>
      <c r="G50" s="14">
        <v>713400</v>
      </c>
      <c r="H50" s="14">
        <v>86100</v>
      </c>
      <c r="I50" s="14">
        <v>627300</v>
      </c>
      <c r="J50" s="237" t="s">
        <v>78</v>
      </c>
      <c r="K50" s="238"/>
      <c r="L50" s="102"/>
      <c r="M50" s="135">
        <v>0</v>
      </c>
      <c r="N50" s="135">
        <v>0</v>
      </c>
      <c r="O50" s="136">
        <f t="shared" si="0"/>
        <v>0</v>
      </c>
    </row>
    <row r="51" spans="1:15" ht="15.75" x14ac:dyDescent="0.25">
      <c r="A51" s="9"/>
      <c r="B51" s="229" t="s">
        <v>40</v>
      </c>
      <c r="C51" s="230"/>
      <c r="D51" s="230"/>
      <c r="E51" s="230"/>
      <c r="F51" s="231"/>
      <c r="G51" s="29">
        <f>SUM(G48:G50)</f>
        <v>1061986.08</v>
      </c>
      <c r="H51" s="29">
        <f>SUM(H48:H50)</f>
        <v>434686.07999999996</v>
      </c>
      <c r="I51" s="29">
        <f>SUM(I48:I50)</f>
        <v>627300</v>
      </c>
      <c r="J51" s="27"/>
      <c r="K51" s="28"/>
      <c r="L51" s="102"/>
      <c r="M51" s="134">
        <f>SUM(M48:M50)</f>
        <v>0</v>
      </c>
      <c r="N51" s="134">
        <f t="shared" ref="N51:O51" si="5">SUM(N48:N50)</f>
        <v>0</v>
      </c>
      <c r="O51" s="134">
        <f t="shared" si="5"/>
        <v>0</v>
      </c>
    </row>
    <row r="52" spans="1:15" ht="44.25" customHeight="1" x14ac:dyDescent="0.25">
      <c r="A52" s="9"/>
      <c r="B52" s="10" t="s">
        <v>10</v>
      </c>
      <c r="C52" s="10">
        <v>801</v>
      </c>
      <c r="D52" s="10">
        <v>80120</v>
      </c>
      <c r="E52" s="10">
        <v>6050</v>
      </c>
      <c r="F52" s="25" t="s">
        <v>45</v>
      </c>
      <c r="G52" s="17">
        <v>20000</v>
      </c>
      <c r="H52" s="19">
        <v>20000</v>
      </c>
      <c r="I52" s="20">
        <v>0</v>
      </c>
      <c r="J52" s="224" t="s">
        <v>13</v>
      </c>
      <c r="K52" s="225"/>
      <c r="L52" s="102"/>
      <c r="M52" s="135">
        <v>0</v>
      </c>
      <c r="N52" s="135">
        <v>0</v>
      </c>
      <c r="O52" s="136">
        <f t="shared" si="0"/>
        <v>0</v>
      </c>
    </row>
    <row r="53" spans="1:15" ht="44.25" customHeight="1" x14ac:dyDescent="0.25">
      <c r="A53" s="9"/>
      <c r="B53" s="125" t="s">
        <v>14</v>
      </c>
      <c r="C53" s="125">
        <v>801</v>
      </c>
      <c r="D53" s="125">
        <v>80120</v>
      </c>
      <c r="E53" s="121">
        <v>6050</v>
      </c>
      <c r="F53" s="127" t="s">
        <v>79</v>
      </c>
      <c r="G53" s="126">
        <v>40000</v>
      </c>
      <c r="H53" s="98">
        <v>40000</v>
      </c>
      <c r="I53" s="20">
        <v>0</v>
      </c>
      <c r="J53" s="224" t="s">
        <v>13</v>
      </c>
      <c r="K53" s="225"/>
      <c r="L53" s="102"/>
      <c r="M53" s="135">
        <v>0</v>
      </c>
      <c r="N53" s="135">
        <v>0</v>
      </c>
      <c r="O53" s="136">
        <f t="shared" si="0"/>
        <v>0</v>
      </c>
    </row>
    <row r="54" spans="1:15" ht="39.75" customHeight="1" x14ac:dyDescent="0.25">
      <c r="A54" s="9"/>
      <c r="B54" s="172" t="s">
        <v>16</v>
      </c>
      <c r="C54" s="172">
        <v>801</v>
      </c>
      <c r="D54" s="172">
        <v>80120</v>
      </c>
      <c r="E54" s="120">
        <v>6050</v>
      </c>
      <c r="F54" s="239" t="s">
        <v>70</v>
      </c>
      <c r="G54" s="168">
        <v>11430000</v>
      </c>
      <c r="H54" s="131">
        <v>68500</v>
      </c>
      <c r="I54" s="96">
        <v>0</v>
      </c>
      <c r="J54" s="170" t="s">
        <v>13</v>
      </c>
      <c r="K54" s="171"/>
      <c r="L54" s="174"/>
      <c r="M54" s="161">
        <v>5085000</v>
      </c>
      <c r="N54" s="161">
        <v>627005</v>
      </c>
      <c r="O54" s="163">
        <f t="shared" si="0"/>
        <v>5712005</v>
      </c>
    </row>
    <row r="55" spans="1:15" ht="57" customHeight="1" x14ac:dyDescent="0.25">
      <c r="A55" s="9"/>
      <c r="B55" s="173"/>
      <c r="C55" s="173"/>
      <c r="D55" s="173"/>
      <c r="E55" s="120">
        <v>6370</v>
      </c>
      <c r="F55" s="240"/>
      <c r="G55" s="169"/>
      <c r="H55" s="124">
        <v>5650000</v>
      </c>
      <c r="I55" s="53">
        <v>0</v>
      </c>
      <c r="J55" s="222" t="s">
        <v>47</v>
      </c>
      <c r="K55" s="223"/>
      <c r="L55" s="174"/>
      <c r="M55" s="161"/>
      <c r="N55" s="161"/>
      <c r="O55" s="163"/>
    </row>
    <row r="56" spans="1:15" ht="15.75" x14ac:dyDescent="0.25">
      <c r="A56" s="9"/>
      <c r="B56" s="229" t="s">
        <v>40</v>
      </c>
      <c r="C56" s="230"/>
      <c r="D56" s="230"/>
      <c r="E56" s="230"/>
      <c r="F56" s="231"/>
      <c r="G56" s="29">
        <f>SUM(G52:G55)</f>
        <v>11490000</v>
      </c>
      <c r="H56" s="29">
        <f t="shared" ref="H56:I56" si="6">SUM(H52:H55)</f>
        <v>5778500</v>
      </c>
      <c r="I56" s="29">
        <f t="shared" si="6"/>
        <v>0</v>
      </c>
      <c r="J56" s="27"/>
      <c r="K56" s="28"/>
      <c r="L56" s="102"/>
      <c r="M56" s="134">
        <f>SUM(M52:M55)</f>
        <v>5085000</v>
      </c>
      <c r="N56" s="134">
        <f t="shared" ref="N56:O56" si="7">SUM(N52:N55)</f>
        <v>627005</v>
      </c>
      <c r="O56" s="134">
        <f t="shared" si="7"/>
        <v>5712005</v>
      </c>
    </row>
    <row r="57" spans="1:15" ht="51.75" customHeight="1" x14ac:dyDescent="0.25">
      <c r="A57" s="9"/>
      <c r="B57" s="232" t="s">
        <v>10</v>
      </c>
      <c r="C57" s="234">
        <v>851</v>
      </c>
      <c r="D57" s="234">
        <v>85111</v>
      </c>
      <c r="E57" s="10">
        <v>6370</v>
      </c>
      <c r="F57" s="235" t="s">
        <v>46</v>
      </c>
      <c r="G57" s="236">
        <v>11685000</v>
      </c>
      <c r="H57" s="19">
        <v>0</v>
      </c>
      <c r="I57" s="20">
        <v>9932250</v>
      </c>
      <c r="J57" s="237" t="s">
        <v>47</v>
      </c>
      <c r="K57" s="238"/>
      <c r="L57" s="102"/>
      <c r="M57" s="161">
        <v>0</v>
      </c>
      <c r="N57" s="161">
        <v>0</v>
      </c>
      <c r="O57" s="163">
        <f t="shared" si="0"/>
        <v>0</v>
      </c>
    </row>
    <row r="58" spans="1:15" ht="30" customHeight="1" x14ac:dyDescent="0.25">
      <c r="A58" s="9"/>
      <c r="B58" s="233"/>
      <c r="C58" s="207"/>
      <c r="D58" s="207"/>
      <c r="E58" s="18">
        <v>6050</v>
      </c>
      <c r="F58" s="209"/>
      <c r="G58" s="211"/>
      <c r="H58" s="19">
        <v>1752750</v>
      </c>
      <c r="I58" s="20">
        <v>0</v>
      </c>
      <c r="J58" s="224" t="s">
        <v>13</v>
      </c>
      <c r="K58" s="225"/>
      <c r="L58" s="102"/>
      <c r="M58" s="161"/>
      <c r="N58" s="161"/>
      <c r="O58" s="163"/>
    </row>
    <row r="59" spans="1:15" ht="71.25" customHeight="1" x14ac:dyDescent="0.25">
      <c r="A59" s="9"/>
      <c r="B59" s="12" t="s">
        <v>14</v>
      </c>
      <c r="C59" s="10">
        <v>851</v>
      </c>
      <c r="D59" s="10">
        <v>85111</v>
      </c>
      <c r="E59" s="10">
        <v>6050</v>
      </c>
      <c r="F59" s="16" t="s">
        <v>88</v>
      </c>
      <c r="G59" s="17">
        <v>241000</v>
      </c>
      <c r="H59" s="17">
        <v>36000</v>
      </c>
      <c r="I59" s="17">
        <v>205000</v>
      </c>
      <c r="J59" s="224" t="s">
        <v>13</v>
      </c>
      <c r="K59" s="225"/>
      <c r="L59" s="102"/>
      <c r="M59" s="135">
        <v>0</v>
      </c>
      <c r="N59" s="135">
        <v>0</v>
      </c>
      <c r="O59" s="136">
        <f t="shared" si="0"/>
        <v>0</v>
      </c>
    </row>
    <row r="60" spans="1:15" ht="17.25" customHeight="1" x14ac:dyDescent="0.25">
      <c r="A60" s="9"/>
      <c r="B60" s="226" t="s">
        <v>40</v>
      </c>
      <c r="C60" s="226"/>
      <c r="D60" s="226"/>
      <c r="E60" s="226"/>
      <c r="F60" s="226"/>
      <c r="G60" s="22">
        <f>SUM(G57:G59)</f>
        <v>11926000</v>
      </c>
      <c r="H60" s="22">
        <f>SUM(H57:H59)</f>
        <v>1788750</v>
      </c>
      <c r="I60" s="22">
        <f>SUM(I57:I59)</f>
        <v>10137250</v>
      </c>
      <c r="J60" s="227"/>
      <c r="K60" s="228"/>
      <c r="L60" s="102"/>
      <c r="M60" s="134">
        <f>SUM(M57:M59)</f>
        <v>0</v>
      </c>
      <c r="N60" s="134">
        <f>SUM(N57:N59)</f>
        <v>0</v>
      </c>
      <c r="O60" s="134">
        <f>SUM(O57:O59)</f>
        <v>0</v>
      </c>
    </row>
    <row r="61" spans="1:15" ht="33.75" customHeight="1" x14ac:dyDescent="0.25">
      <c r="A61" s="9"/>
      <c r="B61" s="15" t="s">
        <v>10</v>
      </c>
      <c r="C61" s="15">
        <v>854</v>
      </c>
      <c r="D61" s="15">
        <v>85403</v>
      </c>
      <c r="E61" s="10">
        <v>6050</v>
      </c>
      <c r="F61" s="25" t="s">
        <v>48</v>
      </c>
      <c r="G61" s="17">
        <v>20000</v>
      </c>
      <c r="H61" s="17">
        <v>20000</v>
      </c>
      <c r="I61" s="17">
        <v>0</v>
      </c>
      <c r="J61" s="224" t="s">
        <v>13</v>
      </c>
      <c r="K61" s="225"/>
      <c r="L61" s="102"/>
      <c r="M61" s="135">
        <v>0</v>
      </c>
      <c r="N61" s="135">
        <v>0</v>
      </c>
      <c r="O61" s="136">
        <f t="shared" si="0"/>
        <v>0</v>
      </c>
    </row>
    <row r="62" spans="1:15" ht="17.25" customHeight="1" x14ac:dyDescent="0.25">
      <c r="A62" s="9"/>
      <c r="B62" s="226" t="s">
        <v>40</v>
      </c>
      <c r="C62" s="226"/>
      <c r="D62" s="226"/>
      <c r="E62" s="226"/>
      <c r="F62" s="226"/>
      <c r="G62" s="22">
        <f>SUM(G61:G61)</f>
        <v>20000</v>
      </c>
      <c r="H62" s="22">
        <f>SUM(H61:H61)</f>
        <v>20000</v>
      </c>
      <c r="I62" s="22">
        <f>SUM(I61:I61)</f>
        <v>0</v>
      </c>
      <c r="J62" s="30"/>
      <c r="K62" s="31"/>
      <c r="L62" s="102"/>
      <c r="M62" s="134">
        <f>SUM(M61)</f>
        <v>0</v>
      </c>
      <c r="N62" s="134">
        <f t="shared" ref="N62:O62" si="8">SUM(N61)</f>
        <v>0</v>
      </c>
      <c r="O62" s="134">
        <f t="shared" si="8"/>
        <v>0</v>
      </c>
    </row>
    <row r="63" spans="1:15" ht="38.25" customHeight="1" x14ac:dyDescent="0.25">
      <c r="A63" s="9"/>
      <c r="B63" s="15" t="s">
        <v>10</v>
      </c>
      <c r="C63" s="15">
        <v>854</v>
      </c>
      <c r="D63" s="15">
        <v>85417</v>
      </c>
      <c r="E63" s="10">
        <v>6050</v>
      </c>
      <c r="F63" s="25" t="s">
        <v>49</v>
      </c>
      <c r="G63" s="17">
        <v>20000</v>
      </c>
      <c r="H63" s="17">
        <v>20000</v>
      </c>
      <c r="I63" s="17">
        <v>0</v>
      </c>
      <c r="J63" s="224" t="s">
        <v>13</v>
      </c>
      <c r="K63" s="225"/>
      <c r="L63" s="102"/>
      <c r="M63" s="135">
        <v>0</v>
      </c>
      <c r="N63" s="135">
        <v>0</v>
      </c>
      <c r="O63" s="136">
        <f t="shared" si="0"/>
        <v>0</v>
      </c>
    </row>
    <row r="64" spans="1:15" ht="67.5" customHeight="1" x14ac:dyDescent="0.25">
      <c r="A64" s="9"/>
      <c r="B64" s="172" t="s">
        <v>14</v>
      </c>
      <c r="C64" s="172">
        <v>854</v>
      </c>
      <c r="D64" s="172">
        <v>85417</v>
      </c>
      <c r="E64" s="51">
        <v>6370</v>
      </c>
      <c r="F64" s="166" t="s">
        <v>50</v>
      </c>
      <c r="G64" s="168">
        <f>1600181.72+1000</f>
        <v>1601181.72</v>
      </c>
      <c r="H64" s="52">
        <v>755856.74</v>
      </c>
      <c r="I64" s="52">
        <v>811360.26</v>
      </c>
      <c r="J64" s="222" t="s">
        <v>12</v>
      </c>
      <c r="K64" s="223"/>
      <c r="L64" s="102"/>
      <c r="M64" s="161">
        <v>755856.74</v>
      </c>
      <c r="N64" s="161">
        <v>32964.720000000001</v>
      </c>
      <c r="O64" s="163">
        <f t="shared" si="0"/>
        <v>788821.46</v>
      </c>
    </row>
    <row r="65" spans="1:15" ht="45" customHeight="1" x14ac:dyDescent="0.25">
      <c r="A65" s="9"/>
      <c r="B65" s="173"/>
      <c r="C65" s="173"/>
      <c r="D65" s="173"/>
      <c r="E65" s="51">
        <v>6050</v>
      </c>
      <c r="F65" s="167"/>
      <c r="G65" s="169"/>
      <c r="H65" s="52">
        <v>32964.720000000001</v>
      </c>
      <c r="I65" s="53">
        <v>1000</v>
      </c>
      <c r="J65" s="170" t="s">
        <v>13</v>
      </c>
      <c r="K65" s="171"/>
      <c r="L65" s="102"/>
      <c r="M65" s="161"/>
      <c r="N65" s="161"/>
      <c r="O65" s="163"/>
    </row>
    <row r="66" spans="1:15" ht="126.75" customHeight="1" x14ac:dyDescent="0.25">
      <c r="A66" s="9"/>
      <c r="B66" s="54" t="s">
        <v>16</v>
      </c>
      <c r="C66" s="51">
        <v>854</v>
      </c>
      <c r="D66" s="54">
        <v>85417</v>
      </c>
      <c r="E66" s="51">
        <v>6050</v>
      </c>
      <c r="F66" s="55" t="s">
        <v>51</v>
      </c>
      <c r="G66" s="56">
        <v>24000.99</v>
      </c>
      <c r="H66" s="49">
        <v>0</v>
      </c>
      <c r="I66" s="57">
        <v>24000.99</v>
      </c>
      <c r="J66" s="216" t="s">
        <v>13</v>
      </c>
      <c r="K66" s="216"/>
      <c r="L66" s="102"/>
      <c r="M66" s="135">
        <v>0</v>
      </c>
      <c r="N66" s="135">
        <v>0</v>
      </c>
      <c r="O66" s="136">
        <f t="shared" si="0"/>
        <v>0</v>
      </c>
    </row>
    <row r="67" spans="1:15" ht="111" customHeight="1" x14ac:dyDescent="0.25">
      <c r="A67" s="9"/>
      <c r="B67" s="104" t="s">
        <v>18</v>
      </c>
      <c r="C67" s="104">
        <v>854</v>
      </c>
      <c r="D67" s="104">
        <v>85417</v>
      </c>
      <c r="E67" s="104">
        <v>6050</v>
      </c>
      <c r="F67" s="105" t="s">
        <v>69</v>
      </c>
      <c r="G67" s="106">
        <v>159138.14000000001</v>
      </c>
      <c r="H67" s="113">
        <v>159138.14000000001</v>
      </c>
      <c r="I67" s="114"/>
      <c r="J67" s="170" t="s">
        <v>13</v>
      </c>
      <c r="K67" s="171"/>
      <c r="L67" s="102"/>
      <c r="M67" s="135">
        <v>0</v>
      </c>
      <c r="N67" s="135">
        <v>0</v>
      </c>
      <c r="O67" s="136">
        <f t="shared" si="0"/>
        <v>0</v>
      </c>
    </row>
    <row r="68" spans="1:15" ht="111" customHeight="1" x14ac:dyDescent="0.25">
      <c r="A68" s="9"/>
      <c r="B68" s="122" t="s">
        <v>21</v>
      </c>
      <c r="C68" s="122">
        <v>854</v>
      </c>
      <c r="D68" s="122">
        <v>85417</v>
      </c>
      <c r="E68" s="122">
        <v>6050</v>
      </c>
      <c r="F68" s="123" t="s">
        <v>75</v>
      </c>
      <c r="G68" s="124">
        <v>159094.24</v>
      </c>
      <c r="H68" s="113">
        <v>159094.24</v>
      </c>
      <c r="I68" s="114">
        <v>0</v>
      </c>
      <c r="J68" s="170" t="s">
        <v>13</v>
      </c>
      <c r="K68" s="171"/>
      <c r="L68" s="102"/>
      <c r="M68" s="135">
        <v>0</v>
      </c>
      <c r="N68" s="135">
        <v>0</v>
      </c>
      <c r="O68" s="136">
        <f t="shared" si="0"/>
        <v>0</v>
      </c>
    </row>
    <row r="69" spans="1:15" ht="111" customHeight="1" x14ac:dyDescent="0.25">
      <c r="A69" s="9"/>
      <c r="B69" s="104" t="s">
        <v>23</v>
      </c>
      <c r="C69" s="104">
        <v>854</v>
      </c>
      <c r="D69" s="104">
        <v>85417</v>
      </c>
      <c r="E69" s="104">
        <v>6050</v>
      </c>
      <c r="F69" s="105" t="s">
        <v>68</v>
      </c>
      <c r="G69" s="106">
        <v>25230.63</v>
      </c>
      <c r="H69" s="113">
        <v>25230.63</v>
      </c>
      <c r="I69" s="114"/>
      <c r="J69" s="170" t="s">
        <v>13</v>
      </c>
      <c r="K69" s="171"/>
      <c r="L69" s="102"/>
      <c r="M69" s="135">
        <v>0</v>
      </c>
      <c r="N69" s="135">
        <v>25230.63</v>
      </c>
      <c r="O69" s="136">
        <f t="shared" si="0"/>
        <v>25230.63</v>
      </c>
    </row>
    <row r="70" spans="1:15" ht="20.25" customHeight="1" thickBot="1" x14ac:dyDescent="0.3">
      <c r="A70" s="9"/>
      <c r="B70" s="217" t="s">
        <v>40</v>
      </c>
      <c r="C70" s="217"/>
      <c r="D70" s="217"/>
      <c r="E70" s="217"/>
      <c r="F70" s="217"/>
      <c r="G70" s="22">
        <f>SUM(G63:G69)</f>
        <v>1988645.72</v>
      </c>
      <c r="H70" s="22">
        <f>SUM(H63:H69)</f>
        <v>1152284.4699999997</v>
      </c>
      <c r="I70" s="22">
        <f>SUM(I63:I69)</f>
        <v>836361.25</v>
      </c>
      <c r="J70" s="218"/>
      <c r="K70" s="219"/>
      <c r="L70" s="102"/>
      <c r="M70" s="137">
        <f>SUM(M63:M69)</f>
        <v>755856.74</v>
      </c>
      <c r="N70" s="137">
        <f t="shared" ref="N70:O70" si="9">SUM(N63:N69)</f>
        <v>58195.350000000006</v>
      </c>
      <c r="O70" s="137">
        <f t="shared" si="9"/>
        <v>814052.09</v>
      </c>
    </row>
    <row r="71" spans="1:15" ht="47.25" customHeight="1" x14ac:dyDescent="0.25">
      <c r="A71" s="9"/>
      <c r="B71" s="204" t="s">
        <v>10</v>
      </c>
      <c r="C71" s="220">
        <v>921</v>
      </c>
      <c r="D71" s="206">
        <v>92120</v>
      </c>
      <c r="E71" s="206">
        <v>6580</v>
      </c>
      <c r="F71" s="208" t="s">
        <v>52</v>
      </c>
      <c r="G71" s="210">
        <v>600001.11</v>
      </c>
      <c r="H71" s="81">
        <v>0</v>
      </c>
      <c r="I71" s="82">
        <v>293000</v>
      </c>
      <c r="J71" s="212" t="s">
        <v>53</v>
      </c>
      <c r="K71" s="213"/>
      <c r="L71" s="102"/>
      <c r="M71" s="157">
        <v>0</v>
      </c>
      <c r="N71" s="157">
        <v>0</v>
      </c>
      <c r="O71" s="159">
        <f t="shared" si="0"/>
        <v>0</v>
      </c>
    </row>
    <row r="72" spans="1:15" ht="30.75" customHeight="1" x14ac:dyDescent="0.25">
      <c r="A72" s="9"/>
      <c r="B72" s="205"/>
      <c r="C72" s="221"/>
      <c r="D72" s="207"/>
      <c r="E72" s="207"/>
      <c r="F72" s="209"/>
      <c r="G72" s="211"/>
      <c r="H72" s="21">
        <v>7000</v>
      </c>
      <c r="I72" s="32">
        <v>300001.11</v>
      </c>
      <c r="J72" s="214" t="s">
        <v>13</v>
      </c>
      <c r="K72" s="215"/>
      <c r="L72" s="102"/>
      <c r="M72" s="158"/>
      <c r="N72" s="158"/>
      <c r="O72" s="160"/>
    </row>
    <row r="73" spans="1:15" ht="63.75" thickBot="1" x14ac:dyDescent="0.3">
      <c r="A73" s="9"/>
      <c r="B73" s="69" t="s">
        <v>14</v>
      </c>
      <c r="C73" s="83">
        <v>921</v>
      </c>
      <c r="D73" s="84">
        <v>92120</v>
      </c>
      <c r="E73" s="84">
        <v>6580</v>
      </c>
      <c r="F73" s="70" t="s">
        <v>89</v>
      </c>
      <c r="G73" s="78">
        <v>7000</v>
      </c>
      <c r="H73" s="79">
        <v>139.80000000000001</v>
      </c>
      <c r="I73" s="85">
        <v>6860.2</v>
      </c>
      <c r="J73" s="176" t="s">
        <v>13</v>
      </c>
      <c r="K73" s="177"/>
      <c r="L73" s="102"/>
      <c r="M73" s="135">
        <v>0</v>
      </c>
      <c r="N73" s="135">
        <v>0</v>
      </c>
      <c r="O73" s="136">
        <f t="shared" si="0"/>
        <v>0</v>
      </c>
    </row>
    <row r="74" spans="1:15" ht="78.75" customHeight="1" x14ac:dyDescent="0.25">
      <c r="A74" s="9"/>
      <c r="B74" s="204" t="s">
        <v>16</v>
      </c>
      <c r="C74" s="206">
        <v>921</v>
      </c>
      <c r="D74" s="206">
        <v>92120</v>
      </c>
      <c r="E74" s="206">
        <v>6580</v>
      </c>
      <c r="F74" s="208" t="s">
        <v>54</v>
      </c>
      <c r="G74" s="210">
        <v>200000</v>
      </c>
      <c r="H74" s="86">
        <v>0</v>
      </c>
      <c r="I74" s="87">
        <v>196000</v>
      </c>
      <c r="J74" s="212" t="s">
        <v>53</v>
      </c>
      <c r="K74" s="213"/>
      <c r="L74" s="102"/>
      <c r="M74" s="157">
        <v>0</v>
      </c>
      <c r="N74" s="157">
        <v>0</v>
      </c>
      <c r="O74" s="159">
        <f t="shared" si="0"/>
        <v>0</v>
      </c>
    </row>
    <row r="75" spans="1:15" ht="15.75" customHeight="1" x14ac:dyDescent="0.25">
      <c r="A75" s="9"/>
      <c r="B75" s="205"/>
      <c r="C75" s="207"/>
      <c r="D75" s="207"/>
      <c r="E75" s="207"/>
      <c r="F75" s="209"/>
      <c r="G75" s="211"/>
      <c r="H75" s="33">
        <v>4000</v>
      </c>
      <c r="I75" s="34">
        <v>0</v>
      </c>
      <c r="J75" s="214" t="s">
        <v>13</v>
      </c>
      <c r="K75" s="215"/>
      <c r="L75" s="102"/>
      <c r="M75" s="158"/>
      <c r="N75" s="158"/>
      <c r="O75" s="160"/>
    </row>
    <row r="76" spans="1:15" ht="108" customHeight="1" thickBot="1" x14ac:dyDescent="0.3">
      <c r="A76" s="9"/>
      <c r="B76" s="69" t="s">
        <v>18</v>
      </c>
      <c r="C76" s="84">
        <v>921</v>
      </c>
      <c r="D76" s="84">
        <v>92120</v>
      </c>
      <c r="E76" s="84">
        <v>6580</v>
      </c>
      <c r="F76" s="70" t="s">
        <v>55</v>
      </c>
      <c r="G76" s="78">
        <v>8000</v>
      </c>
      <c r="H76" s="79">
        <v>4080</v>
      </c>
      <c r="I76" s="80">
        <v>3920</v>
      </c>
      <c r="J76" s="176" t="s">
        <v>13</v>
      </c>
      <c r="K76" s="177"/>
      <c r="L76" s="102"/>
      <c r="M76" s="135">
        <v>0</v>
      </c>
      <c r="N76" s="135">
        <v>0</v>
      </c>
      <c r="O76" s="136">
        <f t="shared" si="0"/>
        <v>0</v>
      </c>
    </row>
    <row r="77" spans="1:15" ht="47.25" customHeight="1" x14ac:dyDescent="0.25">
      <c r="A77" s="9"/>
      <c r="B77" s="195" t="s">
        <v>21</v>
      </c>
      <c r="C77" s="197">
        <v>921</v>
      </c>
      <c r="D77" s="197">
        <v>92120</v>
      </c>
      <c r="E77" s="197">
        <v>6580</v>
      </c>
      <c r="F77" s="198" t="s">
        <v>56</v>
      </c>
      <c r="G77" s="199">
        <v>493368.94</v>
      </c>
      <c r="H77" s="90">
        <v>0</v>
      </c>
      <c r="I77" s="141">
        <v>480000</v>
      </c>
      <c r="J77" s="200" t="s">
        <v>53</v>
      </c>
      <c r="K77" s="201"/>
      <c r="L77" s="102"/>
      <c r="M77" s="157">
        <v>0</v>
      </c>
      <c r="N77" s="157">
        <v>0</v>
      </c>
      <c r="O77" s="159">
        <f t="shared" si="0"/>
        <v>0</v>
      </c>
    </row>
    <row r="78" spans="1:15" ht="15.75" customHeight="1" x14ac:dyDescent="0.25">
      <c r="A78" s="9"/>
      <c r="B78" s="196"/>
      <c r="C78" s="173"/>
      <c r="D78" s="173"/>
      <c r="E78" s="173"/>
      <c r="F78" s="167"/>
      <c r="G78" s="169"/>
      <c r="H78" s="57">
        <v>0</v>
      </c>
      <c r="I78" s="96">
        <v>13368.94</v>
      </c>
      <c r="J78" s="202" t="s">
        <v>13</v>
      </c>
      <c r="K78" s="203"/>
      <c r="L78" s="102"/>
      <c r="M78" s="158"/>
      <c r="N78" s="158"/>
      <c r="O78" s="160"/>
    </row>
    <row r="79" spans="1:15" ht="80.25" customHeight="1" x14ac:dyDescent="0.25">
      <c r="A79" s="9"/>
      <c r="B79" s="91" t="s">
        <v>23</v>
      </c>
      <c r="C79" s="92">
        <v>921</v>
      </c>
      <c r="D79" s="92">
        <v>92120</v>
      </c>
      <c r="E79" s="92">
        <v>6580</v>
      </c>
      <c r="F79" s="93" t="s">
        <v>57</v>
      </c>
      <c r="G79" s="94">
        <v>21000</v>
      </c>
      <c r="H79" s="57">
        <v>21000</v>
      </c>
      <c r="I79" s="96">
        <v>0</v>
      </c>
      <c r="J79" s="170" t="s">
        <v>13</v>
      </c>
      <c r="K79" s="175"/>
      <c r="L79" s="102"/>
      <c r="M79" s="135">
        <v>0</v>
      </c>
      <c r="N79" s="135">
        <v>21000</v>
      </c>
      <c r="O79" s="136">
        <f t="shared" ref="O79:O80" si="10">SUM(M79:N79)</f>
        <v>21000</v>
      </c>
    </row>
    <row r="80" spans="1:15" ht="79.5" thickBot="1" x14ac:dyDescent="0.3">
      <c r="A80" s="9"/>
      <c r="B80" s="69" t="s">
        <v>26</v>
      </c>
      <c r="C80" s="84">
        <v>921</v>
      </c>
      <c r="D80" s="84">
        <v>92120</v>
      </c>
      <c r="E80" s="84">
        <v>6580</v>
      </c>
      <c r="F80" s="70" t="s">
        <v>90</v>
      </c>
      <c r="G80" s="78">
        <v>11000</v>
      </c>
      <c r="H80" s="71">
        <v>0</v>
      </c>
      <c r="I80" s="80">
        <v>11000</v>
      </c>
      <c r="J80" s="176" t="s">
        <v>13</v>
      </c>
      <c r="K80" s="177"/>
      <c r="L80" s="102"/>
      <c r="M80" s="135">
        <v>0</v>
      </c>
      <c r="N80" s="135">
        <v>0</v>
      </c>
      <c r="O80" s="136">
        <f t="shared" si="10"/>
        <v>0</v>
      </c>
    </row>
    <row r="81" spans="2:15" x14ac:dyDescent="0.25">
      <c r="B81" s="178" t="s">
        <v>40</v>
      </c>
      <c r="C81" s="179"/>
      <c r="D81" s="179"/>
      <c r="E81" s="179"/>
      <c r="F81" s="180"/>
      <c r="G81" s="88">
        <f>SUM(G71:G80)</f>
        <v>1340370.05</v>
      </c>
      <c r="H81" s="88">
        <f>SUM(H71:H80)</f>
        <v>36219.800000000003</v>
      </c>
      <c r="I81" s="88">
        <f>SUM(I71:I80)</f>
        <v>1304150.25</v>
      </c>
      <c r="J81" s="181"/>
      <c r="K81" s="182"/>
      <c r="M81" s="137">
        <f>SUM(M71:M80)</f>
        <v>0</v>
      </c>
      <c r="N81" s="137">
        <f t="shared" ref="N81:O81" si="11">SUM(N71:N80)</f>
        <v>21000</v>
      </c>
      <c r="O81" s="137">
        <f t="shared" si="11"/>
        <v>21000</v>
      </c>
    </row>
    <row r="82" spans="2:15" ht="15" customHeight="1" x14ac:dyDescent="0.25">
      <c r="B82" s="183" t="s">
        <v>58</v>
      </c>
      <c r="C82" s="184"/>
      <c r="D82" s="184"/>
      <c r="E82" s="184"/>
      <c r="F82" s="185"/>
      <c r="G82" s="189">
        <f>SUM(G81,G70,G62,G60,G56,G51,G47,G43,G38)</f>
        <v>44930399.209999993</v>
      </c>
      <c r="H82" s="189">
        <f>SUM(H81,H70,H62,H60,H56,H51,H47,H43,H38)</f>
        <v>14493143.709999999</v>
      </c>
      <c r="I82" s="189">
        <f>SUM(I81,I70,I62,I60,I56,I51,I47,I43,I38)</f>
        <v>24725755.5</v>
      </c>
      <c r="J82" s="191"/>
      <c r="K82" s="192"/>
      <c r="M82" s="155">
        <f>SUM(M81,M70,M62,M60,M56,M51,M47,M43,M38)</f>
        <v>5840856.7400000002</v>
      </c>
      <c r="N82" s="155">
        <f t="shared" ref="N82:O82" si="12">SUM(N81,N70,N62,N60,N56,N51,N47,N43,N38)</f>
        <v>2142915.4500000002</v>
      </c>
      <c r="O82" s="155">
        <f t="shared" si="12"/>
        <v>7983772.1900000004</v>
      </c>
    </row>
    <row r="83" spans="2:15" ht="15" customHeight="1" x14ac:dyDescent="0.25">
      <c r="B83" s="186"/>
      <c r="C83" s="187"/>
      <c r="D83" s="187"/>
      <c r="E83" s="187"/>
      <c r="F83" s="188"/>
      <c r="G83" s="190"/>
      <c r="H83" s="190"/>
      <c r="I83" s="190"/>
      <c r="J83" s="193"/>
      <c r="K83" s="194"/>
      <c r="M83" s="156"/>
      <c r="N83" s="156"/>
      <c r="O83" s="156"/>
    </row>
    <row r="84" spans="2:15" x14ac:dyDescent="0.25">
      <c r="G84" s="35"/>
      <c r="H84" s="35"/>
    </row>
    <row r="85" spans="2:15" hidden="1" x14ac:dyDescent="0.25">
      <c r="G85" s="35"/>
      <c r="H85" s="35"/>
    </row>
    <row r="86" spans="2:15" hidden="1" x14ac:dyDescent="0.25">
      <c r="B86" s="36"/>
      <c r="C86" s="36"/>
      <c r="D86" s="36"/>
      <c r="E86" s="36"/>
      <c r="F86" s="36"/>
      <c r="G86" s="37"/>
      <c r="H86" s="43">
        <f>SUM(H78:H80,H71:H76,H65:H66,H63,H61:H61,H57:H59,H52,H48:H49,H44:H46,H13:H20,H22:H37)</f>
        <v>6309415.1899999995</v>
      </c>
    </row>
    <row r="87" spans="2:15" hidden="1" x14ac:dyDescent="0.25">
      <c r="B87" s="9"/>
      <c r="C87" s="9"/>
      <c r="D87" s="9"/>
      <c r="E87" s="9"/>
      <c r="F87" s="9"/>
      <c r="G87" s="38"/>
      <c r="H87" s="38">
        <f>H86-H18</f>
        <v>4915472.1899999995</v>
      </c>
    </row>
    <row r="88" spans="2:15" x14ac:dyDescent="0.25">
      <c r="B88" s="9"/>
      <c r="C88" s="9"/>
      <c r="D88" s="9"/>
      <c r="E88" s="9"/>
      <c r="F88" s="9"/>
      <c r="G88" s="39"/>
      <c r="H88" s="39"/>
    </row>
    <row r="89" spans="2:15" x14ac:dyDescent="0.25">
      <c r="B89" s="9"/>
      <c r="C89" s="9"/>
      <c r="D89" s="9"/>
      <c r="E89" s="9"/>
      <c r="F89" s="9"/>
      <c r="G89" s="39"/>
      <c r="H89" s="39"/>
      <c r="I89" s="40"/>
    </row>
  </sheetData>
  <mergeCells count="205">
    <mergeCell ref="J36:K36"/>
    <mergeCell ref="B13:B14"/>
    <mergeCell ref="C13:C14"/>
    <mergeCell ref="D13:D14"/>
    <mergeCell ref="F13:F14"/>
    <mergeCell ref="G13:G14"/>
    <mergeCell ref="J13:K13"/>
    <mergeCell ref="J14:K14"/>
    <mergeCell ref="J1:K1"/>
    <mergeCell ref="B3:D3"/>
    <mergeCell ref="A6:K6"/>
    <mergeCell ref="B11:B12"/>
    <mergeCell ref="C11:E11"/>
    <mergeCell ref="F11:F12"/>
    <mergeCell ref="G11:I11"/>
    <mergeCell ref="J11:K12"/>
    <mergeCell ref="J3:K3"/>
    <mergeCell ref="J15:K15"/>
    <mergeCell ref="J17:K17"/>
    <mergeCell ref="B18:B19"/>
    <mergeCell ref="C18:C19"/>
    <mergeCell ref="D18:D19"/>
    <mergeCell ref="E18:E19"/>
    <mergeCell ref="F18:F19"/>
    <mergeCell ref="J16:K16"/>
    <mergeCell ref="J23:K23"/>
    <mergeCell ref="B24:B25"/>
    <mergeCell ref="C24:C25"/>
    <mergeCell ref="D24:D25"/>
    <mergeCell ref="F24:F25"/>
    <mergeCell ref="G24:G25"/>
    <mergeCell ref="J24:K24"/>
    <mergeCell ref="J25:K25"/>
    <mergeCell ref="J19:K19"/>
    <mergeCell ref="J20:K20"/>
    <mergeCell ref="B21:B22"/>
    <mergeCell ref="C21:C22"/>
    <mergeCell ref="D21:D22"/>
    <mergeCell ref="F21:F22"/>
    <mergeCell ref="G21:G22"/>
    <mergeCell ref="J21:K21"/>
    <mergeCell ref="J22:K22"/>
    <mergeCell ref="G18:G19"/>
    <mergeCell ref="J18:K18"/>
    <mergeCell ref="J26:K26"/>
    <mergeCell ref="J27:K27"/>
    <mergeCell ref="B28:B29"/>
    <mergeCell ref="C28:C29"/>
    <mergeCell ref="D28:D29"/>
    <mergeCell ref="F28:F29"/>
    <mergeCell ref="G28:G29"/>
    <mergeCell ref="J28:K28"/>
    <mergeCell ref="J29:K29"/>
    <mergeCell ref="J44:K44"/>
    <mergeCell ref="J46:K46"/>
    <mergeCell ref="B47:F47"/>
    <mergeCell ref="J48:K48"/>
    <mergeCell ref="J49:K49"/>
    <mergeCell ref="B51:F51"/>
    <mergeCell ref="J30:K30"/>
    <mergeCell ref="J31:K31"/>
    <mergeCell ref="J32:K32"/>
    <mergeCell ref="J37:K37"/>
    <mergeCell ref="B43:F43"/>
    <mergeCell ref="J45:K45"/>
    <mergeCell ref="J33:K33"/>
    <mergeCell ref="J34:K34"/>
    <mergeCell ref="J35:K35"/>
    <mergeCell ref="J38:K38"/>
    <mergeCell ref="J39:K39"/>
    <mergeCell ref="J41:K41"/>
    <mergeCell ref="B38:F38"/>
    <mergeCell ref="J50:K50"/>
    <mergeCell ref="B39:B40"/>
    <mergeCell ref="C39:C40"/>
    <mergeCell ref="D39:D40"/>
    <mergeCell ref="E39:E40"/>
    <mergeCell ref="J52:K52"/>
    <mergeCell ref="B56:F56"/>
    <mergeCell ref="B57:B58"/>
    <mergeCell ref="C57:C58"/>
    <mergeCell ref="D57:D58"/>
    <mergeCell ref="F57:F58"/>
    <mergeCell ref="G57:G58"/>
    <mergeCell ref="J57:K57"/>
    <mergeCell ref="J58:K58"/>
    <mergeCell ref="B54:B55"/>
    <mergeCell ref="C54:C55"/>
    <mergeCell ref="D54:D55"/>
    <mergeCell ref="F54:F55"/>
    <mergeCell ref="J55:K55"/>
    <mergeCell ref="G54:G55"/>
    <mergeCell ref="J53:K53"/>
    <mergeCell ref="B64:B65"/>
    <mergeCell ref="C64:C65"/>
    <mergeCell ref="D64:D65"/>
    <mergeCell ref="F64:F65"/>
    <mergeCell ref="G64:G65"/>
    <mergeCell ref="J64:K64"/>
    <mergeCell ref="J65:K65"/>
    <mergeCell ref="J59:K59"/>
    <mergeCell ref="B60:F60"/>
    <mergeCell ref="J60:K60"/>
    <mergeCell ref="J61:K61"/>
    <mergeCell ref="B62:F62"/>
    <mergeCell ref="J63:K63"/>
    <mergeCell ref="D74:D75"/>
    <mergeCell ref="E74:E75"/>
    <mergeCell ref="F74:F75"/>
    <mergeCell ref="G74:G75"/>
    <mergeCell ref="J74:K74"/>
    <mergeCell ref="J75:K75"/>
    <mergeCell ref="J66:K66"/>
    <mergeCell ref="B70:F70"/>
    <mergeCell ref="J70:K70"/>
    <mergeCell ref="B71:B72"/>
    <mergeCell ref="C71:C72"/>
    <mergeCell ref="D71:D72"/>
    <mergeCell ref="E71:E72"/>
    <mergeCell ref="F71:F72"/>
    <mergeCell ref="G71:G72"/>
    <mergeCell ref="J71:K71"/>
    <mergeCell ref="J72:K72"/>
    <mergeCell ref="J67:K67"/>
    <mergeCell ref="J69:K69"/>
    <mergeCell ref="J68:K68"/>
    <mergeCell ref="L54:L55"/>
    <mergeCell ref="J54:K54"/>
    <mergeCell ref="M54:M55"/>
    <mergeCell ref="J79:K79"/>
    <mergeCell ref="J80:K80"/>
    <mergeCell ref="B81:F81"/>
    <mergeCell ref="J81:K81"/>
    <mergeCell ref="B82:F83"/>
    <mergeCell ref="G82:G83"/>
    <mergeCell ref="H82:H83"/>
    <mergeCell ref="I82:I83"/>
    <mergeCell ref="J82:K83"/>
    <mergeCell ref="J76:K76"/>
    <mergeCell ref="B77:B78"/>
    <mergeCell ref="C77:C78"/>
    <mergeCell ref="D77:D78"/>
    <mergeCell ref="E77:E78"/>
    <mergeCell ref="F77:F78"/>
    <mergeCell ref="G77:G78"/>
    <mergeCell ref="J77:K77"/>
    <mergeCell ref="J78:K78"/>
    <mergeCell ref="J73:K73"/>
    <mergeCell ref="B74:B75"/>
    <mergeCell ref="C74:C75"/>
    <mergeCell ref="F39:F40"/>
    <mergeCell ref="G39:G40"/>
    <mergeCell ref="J40:K40"/>
    <mergeCell ref="J42:K42"/>
    <mergeCell ref="B41:B42"/>
    <mergeCell ref="C41:C42"/>
    <mergeCell ref="D41:D42"/>
    <mergeCell ref="E41:E42"/>
    <mergeCell ref="F41:F42"/>
    <mergeCell ref="G41:G42"/>
    <mergeCell ref="N18:N19"/>
    <mergeCell ref="M64:M65"/>
    <mergeCell ref="N64:N65"/>
    <mergeCell ref="M9:O9"/>
    <mergeCell ref="O54:O55"/>
    <mergeCell ref="O57:O58"/>
    <mergeCell ref="O64:O65"/>
    <mergeCell ref="M10:M12"/>
    <mergeCell ref="N10:N12"/>
    <mergeCell ref="O10:O12"/>
    <mergeCell ref="M13:M14"/>
    <mergeCell ref="N13:N14"/>
    <mergeCell ref="O13:O14"/>
    <mergeCell ref="O18:O19"/>
    <mergeCell ref="M21:M22"/>
    <mergeCell ref="N21:N22"/>
    <mergeCell ref="O21:O22"/>
    <mergeCell ref="M24:M25"/>
    <mergeCell ref="N24:N25"/>
    <mergeCell ref="O24:O25"/>
    <mergeCell ref="M28:M29"/>
    <mergeCell ref="N28:N29"/>
    <mergeCell ref="O28:O29"/>
    <mergeCell ref="M18:M19"/>
    <mergeCell ref="M82:M83"/>
    <mergeCell ref="N82:N83"/>
    <mergeCell ref="O82:O83"/>
    <mergeCell ref="M39:M40"/>
    <mergeCell ref="N39:N40"/>
    <mergeCell ref="O39:O40"/>
    <mergeCell ref="M41:M42"/>
    <mergeCell ref="N41:N42"/>
    <mergeCell ref="O41:O42"/>
    <mergeCell ref="M77:M78"/>
    <mergeCell ref="N77:N78"/>
    <mergeCell ref="O77:O78"/>
    <mergeCell ref="M74:M75"/>
    <mergeCell ref="N74:N75"/>
    <mergeCell ref="O74:O75"/>
    <mergeCell ref="M71:M72"/>
    <mergeCell ref="N71:N72"/>
    <mergeCell ref="O71:O72"/>
    <mergeCell ref="N54:N55"/>
    <mergeCell ref="M57:M58"/>
    <mergeCell ref="N57:N58"/>
  </mergeCells>
  <pageMargins left="0.7" right="0.7" top="0.75" bottom="0.75" header="0.3" footer="0.3"/>
  <pageSetup paperSize="8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zadań inwestycyjnych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FN-01</dc:creator>
  <cp:lastModifiedBy>FN-01</cp:lastModifiedBy>
  <cp:lastPrinted>2024-08-12T10:47:22Z</cp:lastPrinted>
  <dcterms:created xsi:type="dcterms:W3CDTF">2023-11-09T13:22:00Z</dcterms:created>
  <dcterms:modified xsi:type="dcterms:W3CDTF">2024-08-13T09:50:32Z</dcterms:modified>
</cp:coreProperties>
</file>