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N-01\Desktop\budżet\uchwały Rady\2024\RP\"/>
    </mc:Choice>
  </mc:AlternateContent>
  <bookViews>
    <workbookView xWindow="0" yWindow="0" windowWidth="28800" windowHeight="11715"/>
  </bookViews>
  <sheets>
    <sheet name="wykaz zadań inwestycyjnych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O49" i="1" l="1"/>
  <c r="G52" i="1"/>
  <c r="H52" i="1"/>
  <c r="N84" i="1" l="1"/>
  <c r="M84" i="1"/>
  <c r="N72" i="1"/>
  <c r="M72" i="1"/>
  <c r="N63" i="1"/>
  <c r="O63" i="1"/>
  <c r="M63" i="1"/>
  <c r="O61" i="1"/>
  <c r="N61" i="1"/>
  <c r="M61" i="1"/>
  <c r="N57" i="1"/>
  <c r="N85" i="1" s="1"/>
  <c r="M57" i="1"/>
  <c r="N52" i="1"/>
  <c r="M52" i="1"/>
  <c r="N47" i="1"/>
  <c r="M47" i="1"/>
  <c r="N43" i="1"/>
  <c r="M43" i="1"/>
  <c r="N38" i="1"/>
  <c r="M38" i="1"/>
  <c r="O21" i="1"/>
  <c r="O55" i="1"/>
  <c r="O13" i="1"/>
  <c r="O15" i="1"/>
  <c r="O17" i="1"/>
  <c r="O18" i="1"/>
  <c r="O20" i="1"/>
  <c r="O23" i="1"/>
  <c r="O24" i="1"/>
  <c r="O26" i="1"/>
  <c r="O27" i="1"/>
  <c r="O28" i="1"/>
  <c r="O30" i="1"/>
  <c r="O31" i="1"/>
  <c r="O32" i="1"/>
  <c r="O33" i="1"/>
  <c r="O34" i="1"/>
  <c r="O35" i="1"/>
  <c r="O37" i="1"/>
  <c r="O39" i="1"/>
  <c r="O41" i="1"/>
  <c r="O44" i="1"/>
  <c r="O45" i="1"/>
  <c r="O46" i="1"/>
  <c r="O48" i="1"/>
  <c r="O50" i="1"/>
  <c r="O51" i="1"/>
  <c r="O53" i="1"/>
  <c r="O54" i="1"/>
  <c r="O58" i="1"/>
  <c r="O60" i="1"/>
  <c r="O62" i="1"/>
  <c r="O64" i="1"/>
  <c r="O65" i="1"/>
  <c r="O68" i="1"/>
  <c r="O69" i="1"/>
  <c r="O70" i="1"/>
  <c r="O71" i="1"/>
  <c r="O73" i="1"/>
  <c r="O75" i="1"/>
  <c r="O76" i="1"/>
  <c r="O78" i="1"/>
  <c r="O79" i="1"/>
  <c r="O81" i="1"/>
  <c r="O83" i="1"/>
  <c r="I43" i="1"/>
  <c r="H43" i="1"/>
  <c r="M85" i="1" l="1"/>
  <c r="O84" i="1"/>
  <c r="O52" i="1"/>
  <c r="O47" i="1"/>
  <c r="O72" i="1"/>
  <c r="O57" i="1"/>
  <c r="O38" i="1"/>
  <c r="O85" i="1" s="1"/>
  <c r="O43" i="1"/>
  <c r="I52" i="1"/>
  <c r="G38" i="1" l="1"/>
  <c r="I72" i="1"/>
  <c r="H72" i="1"/>
  <c r="I84" i="1"/>
  <c r="G84" i="1"/>
  <c r="G43" i="1" l="1"/>
  <c r="I38" i="1"/>
  <c r="H38" i="1"/>
  <c r="H61" i="1" l="1"/>
  <c r="H57" i="1"/>
  <c r="I57" i="1"/>
  <c r="G57" i="1"/>
  <c r="G65" i="1" l="1"/>
  <c r="G72" i="1" s="1"/>
  <c r="H89" i="1" l="1"/>
  <c r="H90" i="1" s="1"/>
  <c r="I63" i="1" l="1"/>
  <c r="H63" i="1"/>
  <c r="G63" i="1"/>
  <c r="I61" i="1"/>
  <c r="G61" i="1"/>
  <c r="I47" i="1"/>
  <c r="H47" i="1"/>
  <c r="G47" i="1"/>
  <c r="H85" i="1" l="1"/>
  <c r="G85" i="1"/>
  <c r="I85" i="1"/>
</calcChain>
</file>

<file path=xl/sharedStrings.xml><?xml version="1.0" encoding="utf-8"?>
<sst xmlns="http://schemas.openxmlformats.org/spreadsheetml/2006/main" count="191" uniqueCount="97">
  <si>
    <t>Powiat Leski</t>
  </si>
  <si>
    <t>Lp.</t>
  </si>
  <si>
    <t>Wartość inwestycji</t>
  </si>
  <si>
    <t>Źródła finansowania</t>
  </si>
  <si>
    <t>Dział</t>
  </si>
  <si>
    <t>Rozdział</t>
  </si>
  <si>
    <t>Paragraf</t>
  </si>
  <si>
    <t>nakłady łączne</t>
  </si>
  <si>
    <t>nakłady do poniesienia w danym roku budżetowym</t>
  </si>
  <si>
    <t>nakłady do poniesienia  w kolejnych latach</t>
  </si>
  <si>
    <t>1.</t>
  </si>
  <si>
    <t>"Rozbudowa i przebudowa drogi powiatowej nr 2293R Olszanica – Ropienka – Wojtkówka na odcinku Olszanica – Wańkowa”</t>
  </si>
  <si>
    <t>Rządowy Fundusz Polski Ład - Program Inwestycji Strategicznych - edycja 6 PGR</t>
  </si>
  <si>
    <t>środki własne</t>
  </si>
  <si>
    <t>2.</t>
  </si>
  <si>
    <t>Nadzór inwestorski nad zadaniem: "Rozbudowa i przebudowa drogi powiatowej nr 2293R Olszanica – Ropienka – Wojtkówka na odcinku Olszanica – Wańkowa”</t>
  </si>
  <si>
    <t>3.</t>
  </si>
  <si>
    <t>Program Funkcjonalno - Użytkowy dla zadania "Rozbudowa i przebudowa  drogi powiatowej nr 2293R Olszanica – Ropienka – Wojtkówka na odcinku Olszanica – Wańkowa”</t>
  </si>
  <si>
    <t>4.</t>
  </si>
  <si>
    <t>"Przebudowa drogi powiatowej Nr 2272R Uherce Min. - Myczkowce - Bóbrka w km 3+693 - 4+645 polegająca na wykonaniu chodnika w m-ci Myczkowce"</t>
  </si>
  <si>
    <t>Rządowy Fundusz Rozwoju Dróg</t>
  </si>
  <si>
    <t>5.</t>
  </si>
  <si>
    <t>Nadzór inwestorski: "Przebudowa drogi powiatowej Nr 2272R Uherce Min. - Myczkowce - Bóbrka w km 3+693 - 4+645 polegająca na wykonaniu chodnika w m-ci Myczkowce"</t>
  </si>
  <si>
    <t>6.</t>
  </si>
  <si>
    <t xml:space="preserve">"Przebudowa dwóch dróg powiatowych w ramach poprawy bezpieczeństwa użytkowników”  Jankowce, Buk-Dołżyca </t>
  </si>
  <si>
    <t>Rządowy Fundusz Polski Ład - Program Inwestycji Strategicznych - edycja 8</t>
  </si>
  <si>
    <t>7.</t>
  </si>
  <si>
    <t>8.</t>
  </si>
  <si>
    <t>"Przebudowa drogi powiatowej nr 2273R Bóbrka – Łobozew polegająca na budowie chodnika”</t>
  </si>
  <si>
    <t>9.</t>
  </si>
  <si>
    <t>10.</t>
  </si>
  <si>
    <t>Program Funkcjonalno - Użytkowy "Przebudowa drogi powiatowej nr 2273R Bóbrka – Łobozew polegająca na budowie chodnika”</t>
  </si>
  <si>
    <t>11.</t>
  </si>
  <si>
    <t>"Przebudowa dróg powiatowych w ramach poprawy bezpieczeństwa użytkowników” Stężnica, Myczkowce, Weremień</t>
  </si>
  <si>
    <t>12.</t>
  </si>
  <si>
    <t>13.</t>
  </si>
  <si>
    <t>Dokumentacja projektowa - chodnik Łukawica - Lesko</t>
  </si>
  <si>
    <t>14.</t>
  </si>
  <si>
    <t>Dokumentacja projektowa - chodnik Bezmiechowa Górna i Dolna</t>
  </si>
  <si>
    <t>15.</t>
  </si>
  <si>
    <t>RAZEM</t>
  </si>
  <si>
    <t>Budowa sieci logicznej LAN w budynku przy ul. K.Wielkiego 4 w Lesku</t>
  </si>
  <si>
    <t>Klimatyzacja pomieszczeń biurowych w budynku przy ul. K.Wielkiego 4 w Lesku</t>
  </si>
  <si>
    <t>Termomodernizacja budynku przy ul. Piłsudskiego 5 w Lesku</t>
  </si>
  <si>
    <t>Instalacja fotowoltaiczna na budynku głównym - Rynek 1  w Lesku</t>
  </si>
  <si>
    <t>Program Funkcjonalno - Użytkowy - fotowoltaika LO</t>
  </si>
  <si>
    <t>"Przebudowa  Szpitala Powiatowego w  Lesku formule zaprojektuj i wybuduj"</t>
  </si>
  <si>
    <t>Rządowy Fundusz Polski Ład - Program Inwestycji Strategicznych</t>
  </si>
  <si>
    <t>Program Funkcjonalno - Użytkowy - fotowoltaika SOSW</t>
  </si>
  <si>
    <t>Program Funkcjonalno - Użytkowy - fotowoltaika ZPO</t>
  </si>
  <si>
    <t>„Przebudowa budynku Zespołu Placówek Oświatowych polegająca na dociepleniu i zmianie konstrukcji dachu ze stropodachu jednospadowego na dach wielospadowy"</t>
  </si>
  <si>
    <t>Nadzór inwestorski nad zadaniem pn. „Przebudowa budynku Zespołu Placówek Oświatowych polegająca na dociepleniu i zmianie konstrukcji dachu ze stropodachu jednospadowego na dach wielospadowy"</t>
  </si>
  <si>
    <t>"Wykonanie prac konserwatorskich  budynku  przy ul W. Pola 1 w Lesku"</t>
  </si>
  <si>
    <t>Rządowy Program Odbudowy Zabytków</t>
  </si>
  <si>
    <t>"Budowa Karpackiego ogrodu sensorycznego wraz z architekturą towarzyszącą na terenie Parku Dworskiego w formule zaprojektuj i wybuduj"</t>
  </si>
  <si>
    <t>Nadzór inwestorski nad zadaniem pn. "Budowa Karpackiego ogrodu sensorycznego wraz z architekturą towarzyszącą na terenie Parku Dworskiego w formule zaprojektuj i wybuduj"</t>
  </si>
  <si>
    <t>"Przebudowa dachu na zabytkowym budynku przy ul. Wincentego Pola 1 w Lesku”</t>
  </si>
  <si>
    <t>Program Funkcjonalno - Użytkowy dla zadania "Przebudowa dachu na zabytkowym budynku przy ul. Wincentego Pola 1 w Lesku"</t>
  </si>
  <si>
    <t>ŁĄCZNIE</t>
  </si>
  <si>
    <t>Planowane do realizacji zadania inwestycyjne na rok 2024</t>
  </si>
  <si>
    <t>Nazwa zadania inwestycyjnego</t>
  </si>
  <si>
    <t>Dokumentacja projektowa - chodnik Jankowce</t>
  </si>
  <si>
    <t>Dokumentacja projektowa - chodnik Mchawa</t>
  </si>
  <si>
    <t>Dokumentacja projektowa - chodnik Hoczew</t>
  </si>
  <si>
    <t>16.</t>
  </si>
  <si>
    <t>17.</t>
  </si>
  <si>
    <t>18.</t>
  </si>
  <si>
    <t>Budowa sieci teleinformatycznej w budynku przy ul. K.Wielkiego 4 w Lesku</t>
  </si>
  <si>
    <t>Przebudowa łazienki i dostosowanie do potrzeb osób niepełnosprawnych w budynku Zespołu Placówek Oświatowych w Lesku</t>
  </si>
  <si>
    <t>"Wykonanie izolacji cieplnej stropów ostatniej kondygnacji w budynkach Zespołu Placówek Oświatowych przy Al. Jana Pawła II 18 w Lesku"</t>
  </si>
  <si>
    <t xml:space="preserve">"Przebudowa, rozbudowa budynku LO w Lesku w zakresie Sali gimnastycznej wraz z zapleczem sanitarno - szatniowym, infrastrukturą techniczną i zagospodarowaniem terenu" </t>
  </si>
  <si>
    <t>PFU - trzy obiekty mostowe</t>
  </si>
  <si>
    <t>dotacja z budżetu państwa</t>
  </si>
  <si>
    <t>Wykonanie dokumentacji projektowo - budowlanej dla zadania "Stabilizacja osuwiska nr ewid. 18-21-052-115118 w celu zabezpieczenia drogi powiatowej nr 2281R Sakowczyk - Zawóz  w m. Zawóz, gm. Solina, pow. leski, woj. podkarpackie"</t>
  </si>
  <si>
    <t>Wykonanie dokumentacji projektowo - budowlanej dla zadania "Stabilizacja osuwiska nr ewid. 18-21-035-123507 w celu zabezpieczenia drogi powiatowej nr 2265R Manasterzec - Bezmiechowa Górna w m. Manasterzec, gm. Lesko, pow. leski, woj. podkarpackie"</t>
  </si>
  <si>
    <t>"Wykonanie kanalizacji deszczowej przy budynku Zespołu Placówek Oświatowych w Lesku"</t>
  </si>
  <si>
    <t>6067, 6069</t>
  </si>
  <si>
    <t>"Cyberbezpieczny Samorząd - Wzmocnienie Bezpieczeństwa Teleinformatycznego Starostwa Powiatowego w Lesku"</t>
  </si>
  <si>
    <t>dofinansowanie ze środków Unii Europejskiej, dofinansowanie ze środków budżetu państwa, środki własne</t>
  </si>
  <si>
    <t>Przebudowa ogrodzenia przy budynku Liceum Ogólnokształcącego w Lesku</t>
  </si>
  <si>
    <t>Realizacja</t>
  </si>
  <si>
    <t>środki obce</t>
  </si>
  <si>
    <t>łącznie</t>
  </si>
  <si>
    <t xml:space="preserve">Zmiana PFU + tablice </t>
  </si>
  <si>
    <t>Nadzór inwestorski nad zadaniem pn. "Przebudowa dwóch dróg powiatowych w ramach poprawy bezpieczeństwa użytkowników” Jankowce, Buk-Dołżyca + tablice</t>
  </si>
  <si>
    <t xml:space="preserve">Nadzór inwestorski nad zadaniem pn. "Przebudowa drogi powiatowej nr 2273R Bóbrka – Łobozew polegająca na budowie chodnika” + tablice </t>
  </si>
  <si>
    <t>Nadzór inwestorski nad zadaniem pn. "Przebudowa dróg powiatowych w ramach poprawy bezpieczeństwa użytkowników” Stężnica, Myczkowce, Weremień + tablice</t>
  </si>
  <si>
    <t>19.</t>
  </si>
  <si>
    <t>Nadzór inwestorski nad zadaniem pn. "Przebudowa  Szpitala Powiatowego w  Lesku formule zaprojektuj i wybuduj" + tablice</t>
  </si>
  <si>
    <t>Nadzór inwestorski nad zadaniem pn. "Wykonanie prac konserwatorskich  budynku  przy ul W. Pola 1 w Lesku" + tablice</t>
  </si>
  <si>
    <t xml:space="preserve">Nadzór inwestorski nad zadaniem pn. "Przebudowa dachu na zabytkowym budynku przy ul. Wincentego Pola 1 w Lesku” + tablice </t>
  </si>
  <si>
    <t>20.</t>
  </si>
  <si>
    <t>Waloryzacja wynagrodzenia za zadanie inwestycyjne pn. „Przebudowa dwóch  mostów drewnianych w ciągu drogi powiatowej nr  2266R Łukawica – Bezmiechowa Górna” na podstawie ugody zawartej przed Sądem Polubownym przy Prokuratorii Generalnej, koszty postępowania szacowane na  kwotę 5000 zł.</t>
  </si>
  <si>
    <t>Termomodernizacja budynku przy ul. Piłsudskiego 5 w Lesku - dodatkowy zakres robót</t>
  </si>
  <si>
    <t>"Przebudowa budynku ZPO... - roboty dodatkowe"</t>
  </si>
  <si>
    <t>Dokumentacja projektowa dla montażu windy zewnętrznej do budynku wraz z zagospodarowaniem terenu przy ul. W. Pola 1 w Lesku</t>
  </si>
  <si>
    <t>Tabela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</si>
</sst>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2" fillId="3" borderId="7" xfId="0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/>
    </xf>
    <xf numFmtId="4" fontId="2" fillId="3" borderId="7" xfId="1" applyNumberFormat="1" applyFont="1" applyFill="1" applyBorder="1" applyAlignment="1">
      <alignment horizontal="right" vertical="center"/>
    </xf>
    <xf numFmtId="4" fontId="2" fillId="3" borderId="7" xfId="1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horizontal="right" vertical="center" wrapText="1"/>
    </xf>
    <xf numFmtId="4" fontId="3" fillId="4" borderId="1" xfId="1" applyNumberFormat="1" applyFont="1" applyFill="1" applyBorder="1" applyAlignment="1">
      <alignment horizontal="right" vertical="center"/>
    </xf>
    <xf numFmtId="4" fontId="3" fillId="4" borderId="1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4" fontId="7" fillId="4" borderId="10" xfId="0" applyNumberFormat="1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right"/>
    </xf>
    <xf numFmtId="4" fontId="8" fillId="3" borderId="7" xfId="0" applyNumberFormat="1" applyFont="1" applyFill="1" applyBorder="1"/>
    <xf numFmtId="4" fontId="0" fillId="0" borderId="0" xfId="0" applyNumberFormat="1" applyAlignment="1">
      <alignment horizontal="right"/>
    </xf>
    <xf numFmtId="0" fontId="11" fillId="0" borderId="0" xfId="0" applyFont="1"/>
    <xf numFmtId="4" fontId="1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2" fillId="3" borderId="8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6" fillId="5" borderId="7" xfId="0" applyNumberFormat="1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7" xfId="1" applyNumberFormat="1" applyFont="1" applyFill="1" applyBorder="1" applyAlignment="1">
      <alignment horizontal="right" vertical="center"/>
    </xf>
    <xf numFmtId="4" fontId="2" fillId="5" borderId="7" xfId="1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right" vertical="center" wrapText="1"/>
    </xf>
    <xf numFmtId="4" fontId="2" fillId="5" borderId="7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 wrapText="1"/>
    </xf>
    <xf numFmtId="4" fontId="5" fillId="5" borderId="23" xfId="0" applyNumberFormat="1" applyFont="1" applyFill="1" applyBorder="1" applyAlignment="1">
      <alignment horizontal="right" vertical="center" wrapText="1"/>
    </xf>
    <xf numFmtId="4" fontId="6" fillId="5" borderId="23" xfId="0" applyNumberFormat="1" applyFont="1" applyFill="1" applyBorder="1" applyAlignment="1">
      <alignment horizontal="right" vertical="center"/>
    </xf>
    <xf numFmtId="4" fontId="6" fillId="5" borderId="16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horizontal="center" vertical="center"/>
    </xf>
    <xf numFmtId="4" fontId="2" fillId="5" borderId="23" xfId="1" applyNumberFormat="1" applyFont="1" applyFill="1" applyBorder="1" applyAlignment="1">
      <alignment horizontal="right" vertical="center"/>
    </xf>
    <xf numFmtId="4" fontId="2" fillId="5" borderId="23" xfId="1" applyNumberFormat="1" applyFont="1" applyFill="1" applyBorder="1" applyAlignment="1">
      <alignment vertical="center"/>
    </xf>
    <xf numFmtId="4" fontId="5" fillId="3" borderId="10" xfId="0" applyNumberFormat="1" applyFont="1" applyFill="1" applyBorder="1" applyAlignment="1">
      <alignment horizontal="right" vertical="center" wrapText="1"/>
    </xf>
    <xf numFmtId="4" fontId="2" fillId="3" borderId="8" xfId="1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 wrapText="1"/>
    </xf>
    <xf numFmtId="4" fontId="2" fillId="3" borderId="23" xfId="1" applyNumberFormat="1" applyFont="1" applyFill="1" applyBorder="1" applyAlignment="1">
      <alignment horizontal="right" vertical="center"/>
    </xf>
    <xf numFmtId="4" fontId="2" fillId="3" borderId="23" xfId="1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vertical="center"/>
    </xf>
    <xf numFmtId="4" fontId="3" fillId="4" borderId="12" xfId="0" applyNumberFormat="1" applyFont="1" applyFill="1" applyBorder="1" applyAlignment="1">
      <alignment horizontal="right"/>
    </xf>
    <xf numFmtId="0" fontId="2" fillId="5" borderId="16" xfId="0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4" fontId="5" fillId="5" borderId="8" xfId="0" applyNumberFormat="1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center"/>
    </xf>
    <xf numFmtId="4" fontId="2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wrapText="1"/>
    </xf>
    <xf numFmtId="4" fontId="8" fillId="5" borderId="16" xfId="0" applyNumberFormat="1" applyFont="1" applyFill="1" applyBorder="1" applyAlignment="1">
      <alignment horizontal="right" vertical="center"/>
    </xf>
    <xf numFmtId="4" fontId="8" fillId="5" borderId="16" xfId="1" applyNumberFormat="1" applyFont="1" applyFill="1" applyBorder="1" applyAlignment="1">
      <alignment vertical="center"/>
    </xf>
    <xf numFmtId="4" fontId="8" fillId="5" borderId="7" xfId="0" applyNumberFormat="1" applyFont="1" applyFill="1" applyBorder="1" applyAlignment="1">
      <alignment horizontal="right"/>
    </xf>
    <xf numFmtId="4" fontId="8" fillId="5" borderId="7" xfId="1" applyNumberFormat="1" applyFont="1" applyFill="1" applyBorder="1"/>
    <xf numFmtId="4" fontId="6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center"/>
    </xf>
    <xf numFmtId="4" fontId="2" fillId="5" borderId="1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6" borderId="7" xfId="0" applyNumberFormat="1" applyFill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 wrapText="1"/>
    </xf>
    <xf numFmtId="4" fontId="12" fillId="6" borderId="7" xfId="0" applyNumberFormat="1" applyFont="1" applyFill="1" applyBorder="1" applyAlignment="1">
      <alignment horizontal="right" vertical="center"/>
    </xf>
    <xf numFmtId="4" fontId="8" fillId="5" borderId="7" xfId="1" applyNumberFormat="1" applyFont="1" applyFill="1" applyBorder="1" applyAlignment="1">
      <alignment horizontal="right" vertical="center"/>
    </xf>
    <xf numFmtId="4" fontId="2" fillId="5" borderId="26" xfId="0" applyNumberFormat="1" applyFont="1" applyFill="1" applyBorder="1" applyAlignment="1">
      <alignment horizontal="right" vertical="center"/>
    </xf>
    <xf numFmtId="4" fontId="2" fillId="5" borderId="23" xfId="0" applyNumberFormat="1" applyFont="1" applyFill="1" applyBorder="1" applyAlignment="1">
      <alignment horizontal="right" vertical="center"/>
    </xf>
    <xf numFmtId="4" fontId="2" fillId="5" borderId="16" xfId="1" applyNumberFormat="1" applyFont="1" applyFill="1" applyBorder="1" applyAlignment="1">
      <alignment vertical="center"/>
    </xf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 wrapText="1"/>
    </xf>
    <xf numFmtId="4" fontId="0" fillId="0" borderId="0" xfId="0" applyNumberFormat="1" applyFill="1"/>
    <xf numFmtId="4" fontId="0" fillId="0" borderId="0" xfId="0" applyNumberFormat="1" applyFill="1" applyAlignment="1">
      <alignment wrapText="1"/>
    </xf>
    <xf numFmtId="0" fontId="2" fillId="0" borderId="2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" fontId="0" fillId="5" borderId="7" xfId="0" applyNumberFormat="1" applyFill="1" applyBorder="1" applyAlignment="1">
      <alignment horizontal="right" vertical="center"/>
    </xf>
    <xf numFmtId="4" fontId="0" fillId="5" borderId="7" xfId="0" applyNumberFormat="1" applyFill="1" applyBorder="1" applyAlignment="1">
      <alignment horizontal="right" vertical="center" wrapText="1"/>
    </xf>
    <xf numFmtId="4" fontId="2" fillId="5" borderId="16" xfId="0" applyNumberFormat="1" applyFont="1" applyFill="1" applyBorder="1" applyAlignment="1">
      <alignment horizontal="right"/>
    </xf>
    <xf numFmtId="4" fontId="2" fillId="5" borderId="16" xfId="0" applyNumberFormat="1" applyFont="1" applyFill="1" applyBorder="1"/>
    <xf numFmtId="4" fontId="2" fillId="5" borderId="7" xfId="0" applyNumberFormat="1" applyFont="1" applyFill="1" applyBorder="1" applyAlignment="1">
      <alignment horizontal="right"/>
    </xf>
    <xf numFmtId="4" fontId="2" fillId="5" borderId="7" xfId="0" applyNumberFormat="1" applyFont="1" applyFill="1" applyBorder="1"/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4" fontId="6" fillId="0" borderId="7" xfId="1" applyNumberFormat="1" applyFont="1" applyFill="1" applyBorder="1" applyAlignment="1">
      <alignment horizontal="right" vertical="center"/>
    </xf>
    <xf numFmtId="4" fontId="2" fillId="0" borderId="7" xfId="1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4" fontId="2" fillId="5" borderId="23" xfId="0" applyNumberFormat="1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4" fontId="12" fillId="0" borderId="8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 wrapText="1"/>
    </xf>
    <xf numFmtId="4" fontId="0" fillId="0" borderId="8" xfId="0" applyNumberFormat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/>
    </xf>
    <xf numFmtId="4" fontId="0" fillId="0" borderId="27" xfId="0" applyNumberFormat="1" applyFill="1" applyBorder="1" applyAlignment="1">
      <alignment horizontal="center"/>
    </xf>
    <xf numFmtId="4" fontId="12" fillId="6" borderId="7" xfId="0" applyNumberFormat="1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right" vertical="center" wrapText="1"/>
    </xf>
    <xf numFmtId="0" fontId="12" fillId="6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4" fontId="5" fillId="5" borderId="8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4" fontId="5" fillId="5" borderId="15" xfId="0" applyNumberFormat="1" applyFont="1" applyFill="1" applyBorder="1" applyAlignment="1">
      <alignment horizontal="right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4" fontId="2" fillId="5" borderId="15" xfId="0" applyNumberFormat="1" applyFont="1" applyFill="1" applyBorder="1" applyAlignment="1">
      <alignment horizontal="right" vertical="center"/>
    </xf>
    <xf numFmtId="4" fontId="2" fillId="5" borderId="8" xfId="0" applyNumberFormat="1" applyFont="1" applyFill="1" applyBorder="1" applyAlignment="1">
      <alignment horizontal="right" vertical="center"/>
    </xf>
    <xf numFmtId="4" fontId="6" fillId="5" borderId="15" xfId="0" applyNumberFormat="1" applyFont="1" applyFill="1" applyBorder="1" applyAlignment="1">
      <alignment horizontal="right" vertical="center"/>
    </xf>
    <xf numFmtId="4" fontId="6" fillId="5" borderId="8" xfId="0" applyNumberFormat="1" applyFont="1" applyFill="1" applyBorder="1" applyAlignment="1">
      <alignment horizontal="right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tabSelected="1" workbookViewId="0">
      <selection activeCell="M1" sqref="M1:O1048576"/>
    </sheetView>
  </sheetViews>
  <sheetFormatPr defaultRowHeight="15" x14ac:dyDescent="0.25"/>
  <cols>
    <col min="2" max="2" width="6.28515625" customWidth="1"/>
    <col min="3" max="3" width="10.42578125" customWidth="1"/>
    <col min="4" max="4" width="11.140625" customWidth="1"/>
    <col min="5" max="5" width="13.140625" customWidth="1"/>
    <col min="6" max="6" width="33.7109375" customWidth="1"/>
    <col min="7" max="7" width="28.140625" style="1" customWidth="1"/>
    <col min="8" max="8" width="17" style="1" customWidth="1"/>
    <col min="9" max="9" width="16.85546875" style="2" customWidth="1"/>
    <col min="10" max="10" width="27.42578125" customWidth="1"/>
    <col min="11" max="11" width="9.140625" customWidth="1"/>
    <col min="12" max="12" width="11.42578125" style="136" bestFit="1" customWidth="1"/>
    <col min="13" max="13" width="16.85546875" style="121" hidden="1" customWidth="1"/>
    <col min="14" max="14" width="18.85546875" style="121" hidden="1" customWidth="1"/>
    <col min="15" max="15" width="16" style="120" hidden="1" customWidth="1"/>
  </cols>
  <sheetData>
    <row r="1" spans="1:15" x14ac:dyDescent="0.25">
      <c r="J1" s="271"/>
      <c r="K1" s="271"/>
    </row>
    <row r="3" spans="1:15" x14ac:dyDescent="0.25">
      <c r="B3" s="272" t="s">
        <v>0</v>
      </c>
      <c r="C3" s="272"/>
      <c r="D3" s="272"/>
      <c r="E3" s="3"/>
      <c r="F3" s="4"/>
      <c r="G3" s="5"/>
      <c r="J3" s="272" t="s">
        <v>96</v>
      </c>
      <c r="K3" s="272"/>
    </row>
    <row r="6" spans="1:15" ht="18.75" x14ac:dyDescent="0.3">
      <c r="A6" s="273" t="s">
        <v>59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</row>
    <row r="9" spans="1:15" x14ac:dyDescent="0.25">
      <c r="B9" s="6"/>
      <c r="C9" s="6"/>
      <c r="D9" s="6"/>
      <c r="E9" s="6"/>
      <c r="F9" s="6"/>
      <c r="G9" s="5"/>
      <c r="M9" s="184" t="s">
        <v>80</v>
      </c>
      <c r="N9" s="184"/>
      <c r="O9" s="184"/>
    </row>
    <row r="10" spans="1:15" x14ac:dyDescent="0.25">
      <c r="M10" s="184" t="s">
        <v>81</v>
      </c>
      <c r="N10" s="184" t="s">
        <v>13</v>
      </c>
      <c r="O10" s="186" t="s">
        <v>82</v>
      </c>
    </row>
    <row r="11" spans="1:15" s="8" customFormat="1" ht="45.75" customHeight="1" x14ac:dyDescent="0.25">
      <c r="A11" s="7"/>
      <c r="B11" s="274" t="s">
        <v>1</v>
      </c>
      <c r="C11" s="276"/>
      <c r="D11" s="276"/>
      <c r="E11" s="277"/>
      <c r="F11" s="274" t="s">
        <v>60</v>
      </c>
      <c r="G11" s="278" t="s">
        <v>2</v>
      </c>
      <c r="H11" s="279"/>
      <c r="I11" s="280"/>
      <c r="J11" s="281" t="s">
        <v>3</v>
      </c>
      <c r="K11" s="281"/>
      <c r="L11" s="137"/>
      <c r="M11" s="184"/>
      <c r="N11" s="184"/>
      <c r="O11" s="186"/>
    </row>
    <row r="12" spans="1:15" ht="57.75" thickBot="1" x14ac:dyDescent="0.3">
      <c r="A12" s="9"/>
      <c r="B12" s="275"/>
      <c r="C12" s="56" t="s">
        <v>4</v>
      </c>
      <c r="D12" s="56" t="s">
        <v>5</v>
      </c>
      <c r="E12" s="56" t="s">
        <v>6</v>
      </c>
      <c r="F12" s="275"/>
      <c r="G12" s="46" t="s">
        <v>7</v>
      </c>
      <c r="H12" s="46" t="s">
        <v>8</v>
      </c>
      <c r="I12" s="57" t="s">
        <v>9</v>
      </c>
      <c r="J12" s="274"/>
      <c r="K12" s="274"/>
      <c r="M12" s="184"/>
      <c r="N12" s="184"/>
      <c r="O12" s="186"/>
    </row>
    <row r="13" spans="1:15" ht="63" customHeight="1" x14ac:dyDescent="0.25">
      <c r="A13" s="9"/>
      <c r="B13" s="225" t="s">
        <v>10</v>
      </c>
      <c r="C13" s="227">
        <v>600</v>
      </c>
      <c r="D13" s="227">
        <v>60014</v>
      </c>
      <c r="E13" s="58">
        <v>6370</v>
      </c>
      <c r="F13" s="229" t="s">
        <v>11</v>
      </c>
      <c r="G13" s="231">
        <v>2045000</v>
      </c>
      <c r="H13" s="59">
        <v>0</v>
      </c>
      <c r="I13" s="59">
        <v>1995000</v>
      </c>
      <c r="J13" s="285" t="s">
        <v>12</v>
      </c>
      <c r="K13" s="286"/>
      <c r="L13" s="94"/>
      <c r="M13" s="178">
        <v>0</v>
      </c>
      <c r="N13" s="178">
        <v>0</v>
      </c>
      <c r="O13" s="180">
        <f t="shared" ref="O13:O79" si="0">SUM(M13:N13)</f>
        <v>0</v>
      </c>
    </row>
    <row r="14" spans="1:15" ht="15.75" x14ac:dyDescent="0.25">
      <c r="A14" s="9"/>
      <c r="B14" s="226"/>
      <c r="C14" s="228"/>
      <c r="D14" s="228"/>
      <c r="E14" s="45">
        <v>6050</v>
      </c>
      <c r="F14" s="230"/>
      <c r="G14" s="232"/>
      <c r="H14" s="11">
        <v>50000</v>
      </c>
      <c r="I14" s="11">
        <v>0</v>
      </c>
      <c r="J14" s="244" t="s">
        <v>13</v>
      </c>
      <c r="K14" s="258"/>
      <c r="L14" s="94"/>
      <c r="M14" s="179"/>
      <c r="N14" s="179"/>
      <c r="O14" s="181"/>
    </row>
    <row r="15" spans="1:15" ht="93" customHeight="1" x14ac:dyDescent="0.25">
      <c r="A15" s="9"/>
      <c r="B15" s="60" t="s">
        <v>14</v>
      </c>
      <c r="C15" s="45">
        <v>600</v>
      </c>
      <c r="D15" s="45">
        <v>60014</v>
      </c>
      <c r="E15" s="45">
        <v>6050</v>
      </c>
      <c r="F15" s="13" t="s">
        <v>15</v>
      </c>
      <c r="G15" s="14">
        <v>40000</v>
      </c>
      <c r="H15" s="11">
        <v>2000</v>
      </c>
      <c r="I15" s="11">
        <v>38000</v>
      </c>
      <c r="J15" s="244" t="s">
        <v>13</v>
      </c>
      <c r="K15" s="258"/>
      <c r="L15" s="94"/>
      <c r="M15" s="123">
        <v>0</v>
      </c>
      <c r="N15" s="123">
        <v>0</v>
      </c>
      <c r="O15" s="124">
        <f t="shared" si="0"/>
        <v>0</v>
      </c>
    </row>
    <row r="16" spans="1:15" ht="93" customHeight="1" x14ac:dyDescent="0.25">
      <c r="A16" s="9"/>
      <c r="B16" s="138" t="s">
        <v>16</v>
      </c>
      <c r="C16" s="139">
        <v>600</v>
      </c>
      <c r="D16" s="139">
        <v>60014</v>
      </c>
      <c r="E16" s="139">
        <v>6050</v>
      </c>
      <c r="F16" s="140" t="s">
        <v>83</v>
      </c>
      <c r="G16" s="141">
        <v>6535</v>
      </c>
      <c r="H16" s="142">
        <v>5535</v>
      </c>
      <c r="I16" s="142">
        <v>1000</v>
      </c>
      <c r="J16" s="282" t="s">
        <v>13</v>
      </c>
      <c r="K16" s="284"/>
      <c r="L16" s="94"/>
      <c r="M16" s="130">
        <v>0</v>
      </c>
      <c r="N16" s="130">
        <v>0</v>
      </c>
      <c r="O16" s="131">
        <v>0</v>
      </c>
    </row>
    <row r="17" spans="1:15" ht="95.25" thickBot="1" x14ac:dyDescent="0.3">
      <c r="A17" s="9"/>
      <c r="B17" s="61" t="s">
        <v>18</v>
      </c>
      <c r="C17" s="62">
        <v>600</v>
      </c>
      <c r="D17" s="62">
        <v>60014</v>
      </c>
      <c r="E17" s="62">
        <v>6050</v>
      </c>
      <c r="F17" s="63" t="s">
        <v>17</v>
      </c>
      <c r="G17" s="64">
        <v>50799</v>
      </c>
      <c r="H17" s="65">
        <v>50799</v>
      </c>
      <c r="I17" s="65">
        <v>0</v>
      </c>
      <c r="J17" s="195" t="s">
        <v>13</v>
      </c>
      <c r="K17" s="196"/>
      <c r="L17" s="94"/>
      <c r="M17" s="148">
        <v>0</v>
      </c>
      <c r="N17" s="148">
        <v>50799</v>
      </c>
      <c r="O17" s="149">
        <f t="shared" si="0"/>
        <v>50799</v>
      </c>
    </row>
    <row r="18" spans="1:15" ht="75" customHeight="1" x14ac:dyDescent="0.25">
      <c r="A18" s="9"/>
      <c r="B18" s="216" t="s">
        <v>21</v>
      </c>
      <c r="C18" s="287">
        <v>600</v>
      </c>
      <c r="D18" s="287">
        <v>60014</v>
      </c>
      <c r="E18" s="287">
        <v>6050</v>
      </c>
      <c r="F18" s="289" t="s">
        <v>19</v>
      </c>
      <c r="G18" s="267">
        <v>1742428.93</v>
      </c>
      <c r="H18" s="66">
        <v>1393943</v>
      </c>
      <c r="I18" s="66">
        <v>0</v>
      </c>
      <c r="J18" s="269" t="s">
        <v>20</v>
      </c>
      <c r="K18" s="270"/>
      <c r="L18" s="94"/>
      <c r="M18" s="187">
        <v>1219002.46</v>
      </c>
      <c r="N18" s="182">
        <v>0</v>
      </c>
      <c r="O18" s="180">
        <f t="shared" si="0"/>
        <v>1219002.46</v>
      </c>
    </row>
    <row r="19" spans="1:15" ht="15.75" x14ac:dyDescent="0.25">
      <c r="A19" s="9"/>
      <c r="B19" s="217"/>
      <c r="C19" s="288"/>
      <c r="D19" s="288"/>
      <c r="E19" s="288"/>
      <c r="F19" s="290"/>
      <c r="G19" s="268"/>
      <c r="H19" s="47">
        <v>348485.93</v>
      </c>
      <c r="I19" s="47">
        <v>0</v>
      </c>
      <c r="J19" s="261" t="s">
        <v>13</v>
      </c>
      <c r="K19" s="262"/>
      <c r="L19" s="94"/>
      <c r="M19" s="187"/>
      <c r="N19" s="182"/>
      <c r="O19" s="181"/>
    </row>
    <row r="20" spans="1:15" ht="111" customHeight="1" thickBot="1" x14ac:dyDescent="0.3">
      <c r="A20" s="9"/>
      <c r="B20" s="61" t="s">
        <v>23</v>
      </c>
      <c r="C20" s="99">
        <v>600</v>
      </c>
      <c r="D20" s="99">
        <v>60014</v>
      </c>
      <c r="E20" s="99">
        <v>6050</v>
      </c>
      <c r="F20" s="100" t="s">
        <v>22</v>
      </c>
      <c r="G20" s="65">
        <v>28000</v>
      </c>
      <c r="H20" s="65">
        <v>28000</v>
      </c>
      <c r="I20" s="65">
        <v>0</v>
      </c>
      <c r="J20" s="263" t="s">
        <v>13</v>
      </c>
      <c r="K20" s="264"/>
      <c r="L20" s="94"/>
      <c r="M20" s="123">
        <v>0</v>
      </c>
      <c r="N20" s="123">
        <v>0</v>
      </c>
      <c r="O20" s="124">
        <f t="shared" si="0"/>
        <v>0</v>
      </c>
    </row>
    <row r="21" spans="1:15" ht="63" customHeight="1" x14ac:dyDescent="0.25">
      <c r="A21" s="9"/>
      <c r="B21" s="216" t="s">
        <v>26</v>
      </c>
      <c r="C21" s="218">
        <v>600</v>
      </c>
      <c r="D21" s="218">
        <v>60014</v>
      </c>
      <c r="E21" s="82">
        <v>6370</v>
      </c>
      <c r="F21" s="219" t="s">
        <v>24</v>
      </c>
      <c r="G21" s="265">
        <v>3186033.7</v>
      </c>
      <c r="H21" s="66">
        <v>997500</v>
      </c>
      <c r="I21" s="83">
        <v>997500</v>
      </c>
      <c r="J21" s="259" t="s">
        <v>25</v>
      </c>
      <c r="K21" s="260"/>
      <c r="L21" s="94"/>
      <c r="M21" s="178">
        <v>997430.64</v>
      </c>
      <c r="N21" s="178">
        <v>1191033.7</v>
      </c>
      <c r="O21" s="180">
        <f t="shared" si="0"/>
        <v>2188464.34</v>
      </c>
    </row>
    <row r="22" spans="1:15" ht="15.75" x14ac:dyDescent="0.25">
      <c r="A22" s="9"/>
      <c r="B22" s="217"/>
      <c r="C22" s="193"/>
      <c r="D22" s="193"/>
      <c r="E22" s="48">
        <v>6050</v>
      </c>
      <c r="F22" s="189"/>
      <c r="G22" s="266"/>
      <c r="H22" s="47">
        <v>1191033.7</v>
      </c>
      <c r="I22" s="55">
        <v>0</v>
      </c>
      <c r="J22" s="223" t="s">
        <v>13</v>
      </c>
      <c r="K22" s="224"/>
      <c r="L22" s="94"/>
      <c r="M22" s="179"/>
      <c r="N22" s="179"/>
      <c r="O22" s="181"/>
    </row>
    <row r="23" spans="1:15" ht="87.75" customHeight="1" thickBot="1" x14ac:dyDescent="0.3">
      <c r="A23" s="9"/>
      <c r="B23" s="61" t="s">
        <v>27</v>
      </c>
      <c r="C23" s="70">
        <v>600</v>
      </c>
      <c r="D23" s="70">
        <v>60014</v>
      </c>
      <c r="E23" s="70">
        <v>6050</v>
      </c>
      <c r="F23" s="63" t="s">
        <v>84</v>
      </c>
      <c r="G23" s="127">
        <v>41000</v>
      </c>
      <c r="H23" s="65">
        <v>27476</v>
      </c>
      <c r="I23" s="128">
        <v>13524</v>
      </c>
      <c r="J23" s="195" t="s">
        <v>13</v>
      </c>
      <c r="K23" s="196"/>
      <c r="L23" s="94"/>
      <c r="M23" s="123">
        <v>0</v>
      </c>
      <c r="N23" s="123">
        <v>0</v>
      </c>
      <c r="O23" s="124">
        <f t="shared" si="0"/>
        <v>0</v>
      </c>
    </row>
    <row r="24" spans="1:15" ht="59.25" customHeight="1" x14ac:dyDescent="0.25">
      <c r="A24" s="9"/>
      <c r="B24" s="216" t="s">
        <v>29</v>
      </c>
      <c r="C24" s="218">
        <v>600</v>
      </c>
      <c r="D24" s="218">
        <v>60014</v>
      </c>
      <c r="E24" s="82">
        <v>6370</v>
      </c>
      <c r="F24" s="219" t="s">
        <v>28</v>
      </c>
      <c r="G24" s="265">
        <v>2829000</v>
      </c>
      <c r="H24" s="83">
        <v>0</v>
      </c>
      <c r="I24" s="83">
        <v>1994000</v>
      </c>
      <c r="J24" s="259" t="s">
        <v>25</v>
      </c>
      <c r="K24" s="260"/>
      <c r="L24" s="94"/>
      <c r="M24" s="178">
        <v>0</v>
      </c>
      <c r="N24" s="178">
        <v>0</v>
      </c>
      <c r="O24" s="180">
        <f t="shared" si="0"/>
        <v>0</v>
      </c>
    </row>
    <row r="25" spans="1:15" ht="15.75" customHeight="1" x14ac:dyDescent="0.25">
      <c r="A25" s="9"/>
      <c r="B25" s="217"/>
      <c r="C25" s="193"/>
      <c r="D25" s="193"/>
      <c r="E25" s="107">
        <v>6050</v>
      </c>
      <c r="F25" s="189"/>
      <c r="G25" s="266"/>
      <c r="H25" s="55">
        <v>0</v>
      </c>
      <c r="I25" s="55">
        <v>835000</v>
      </c>
      <c r="J25" s="223" t="s">
        <v>13</v>
      </c>
      <c r="K25" s="224"/>
      <c r="L25" s="94"/>
      <c r="M25" s="179"/>
      <c r="N25" s="179"/>
      <c r="O25" s="181"/>
    </row>
    <row r="26" spans="1:15" ht="79.5" customHeight="1" x14ac:dyDescent="0.25">
      <c r="A26" s="9"/>
      <c r="B26" s="60" t="s">
        <v>30</v>
      </c>
      <c r="C26" s="43">
        <v>600</v>
      </c>
      <c r="D26" s="43">
        <v>60014</v>
      </c>
      <c r="E26" s="43">
        <v>6050</v>
      </c>
      <c r="F26" s="13" t="s">
        <v>85</v>
      </c>
      <c r="G26" s="14">
        <v>42800</v>
      </c>
      <c r="H26" s="19">
        <v>0</v>
      </c>
      <c r="I26" s="20">
        <v>42800</v>
      </c>
      <c r="J26" s="244" t="s">
        <v>13</v>
      </c>
      <c r="K26" s="258"/>
      <c r="L26" s="94"/>
      <c r="M26" s="123">
        <v>0</v>
      </c>
      <c r="N26" s="123">
        <v>0</v>
      </c>
      <c r="O26" s="124">
        <f t="shared" si="0"/>
        <v>0</v>
      </c>
    </row>
    <row r="27" spans="1:15" ht="79.5" customHeight="1" thickBot="1" x14ac:dyDescent="0.3">
      <c r="A27" s="9"/>
      <c r="B27" s="61" t="s">
        <v>32</v>
      </c>
      <c r="C27" s="70">
        <v>600</v>
      </c>
      <c r="D27" s="70">
        <v>60014</v>
      </c>
      <c r="E27" s="70">
        <v>6050</v>
      </c>
      <c r="F27" s="63" t="s">
        <v>31</v>
      </c>
      <c r="G27" s="64">
        <v>49200</v>
      </c>
      <c r="H27" s="71">
        <v>49200</v>
      </c>
      <c r="I27" s="72">
        <v>0</v>
      </c>
      <c r="J27" s="195" t="s">
        <v>13</v>
      </c>
      <c r="K27" s="196"/>
      <c r="L27" s="94"/>
      <c r="M27" s="123">
        <v>0</v>
      </c>
      <c r="N27" s="123">
        <v>49200</v>
      </c>
      <c r="O27" s="124">
        <f t="shared" si="0"/>
        <v>49200</v>
      </c>
    </row>
    <row r="28" spans="1:15" ht="63" customHeight="1" x14ac:dyDescent="0.25">
      <c r="A28" s="9"/>
      <c r="B28" s="216" t="s">
        <v>34</v>
      </c>
      <c r="C28" s="218">
        <v>600</v>
      </c>
      <c r="D28" s="218">
        <v>60014</v>
      </c>
      <c r="E28" s="82">
        <v>6370</v>
      </c>
      <c r="F28" s="219" t="s">
        <v>33</v>
      </c>
      <c r="G28" s="220">
        <v>6122469.5599999996</v>
      </c>
      <c r="H28" s="101">
        <v>0</v>
      </c>
      <c r="I28" s="102">
        <v>5811448</v>
      </c>
      <c r="J28" s="259" t="s">
        <v>25</v>
      </c>
      <c r="K28" s="260"/>
      <c r="L28" s="94"/>
      <c r="M28" s="178">
        <v>0</v>
      </c>
      <c r="N28" s="178">
        <v>0</v>
      </c>
      <c r="O28" s="180">
        <f t="shared" si="0"/>
        <v>0</v>
      </c>
    </row>
    <row r="29" spans="1:15" ht="15.75" customHeight="1" x14ac:dyDescent="0.25">
      <c r="A29" s="9"/>
      <c r="B29" s="217"/>
      <c r="C29" s="193"/>
      <c r="D29" s="193"/>
      <c r="E29" s="95">
        <v>6050</v>
      </c>
      <c r="F29" s="189"/>
      <c r="G29" s="191"/>
      <c r="H29" s="103">
        <v>311021.56</v>
      </c>
      <c r="I29" s="104">
        <v>0</v>
      </c>
      <c r="J29" s="223" t="s">
        <v>13</v>
      </c>
      <c r="K29" s="224"/>
      <c r="L29" s="94"/>
      <c r="M29" s="179"/>
      <c r="N29" s="179"/>
      <c r="O29" s="181"/>
    </row>
    <row r="30" spans="1:15" ht="93" customHeight="1" thickBot="1" x14ac:dyDescent="0.3">
      <c r="A30" s="9"/>
      <c r="B30" s="61" t="s">
        <v>35</v>
      </c>
      <c r="C30" s="70">
        <v>600</v>
      </c>
      <c r="D30" s="70">
        <v>60014</v>
      </c>
      <c r="E30" s="70">
        <v>6050</v>
      </c>
      <c r="F30" s="63" t="s">
        <v>86</v>
      </c>
      <c r="G30" s="64">
        <v>98640</v>
      </c>
      <c r="H30" s="71">
        <v>6218</v>
      </c>
      <c r="I30" s="72">
        <v>92422</v>
      </c>
      <c r="J30" s="195" t="s">
        <v>13</v>
      </c>
      <c r="K30" s="196"/>
      <c r="L30" s="94"/>
      <c r="M30" s="123">
        <v>0</v>
      </c>
      <c r="N30" s="123">
        <v>0</v>
      </c>
      <c r="O30" s="124">
        <f t="shared" si="0"/>
        <v>0</v>
      </c>
    </row>
    <row r="31" spans="1:15" ht="38.25" customHeight="1" x14ac:dyDescent="0.25">
      <c r="A31" s="9"/>
      <c r="B31" s="42" t="s">
        <v>37</v>
      </c>
      <c r="C31" s="18">
        <v>600</v>
      </c>
      <c r="D31" s="18">
        <v>60014</v>
      </c>
      <c r="E31" s="18">
        <v>6050</v>
      </c>
      <c r="F31" s="44" t="s">
        <v>36</v>
      </c>
      <c r="G31" s="73">
        <v>25000</v>
      </c>
      <c r="H31" s="74">
        <v>25000</v>
      </c>
      <c r="I31" s="69">
        <v>0</v>
      </c>
      <c r="J31" s="254" t="s">
        <v>13</v>
      </c>
      <c r="K31" s="255"/>
      <c r="L31" s="94"/>
      <c r="M31" s="123">
        <v>0</v>
      </c>
      <c r="N31" s="123">
        <v>0</v>
      </c>
      <c r="O31" s="124">
        <f t="shared" si="0"/>
        <v>0</v>
      </c>
    </row>
    <row r="32" spans="1:15" ht="40.5" customHeight="1" x14ac:dyDescent="0.25">
      <c r="A32" s="9"/>
      <c r="B32" s="12" t="s">
        <v>39</v>
      </c>
      <c r="C32" s="18">
        <v>600</v>
      </c>
      <c r="D32" s="18">
        <v>60014</v>
      </c>
      <c r="E32" s="18">
        <v>6050</v>
      </c>
      <c r="F32" s="13" t="s">
        <v>38</v>
      </c>
      <c r="G32" s="17">
        <v>25000</v>
      </c>
      <c r="H32" s="19">
        <v>25000</v>
      </c>
      <c r="I32" s="20">
        <v>0</v>
      </c>
      <c r="J32" s="244" t="s">
        <v>13</v>
      </c>
      <c r="K32" s="245"/>
      <c r="L32" s="94"/>
      <c r="M32" s="123">
        <v>0</v>
      </c>
      <c r="N32" s="123">
        <v>0</v>
      </c>
      <c r="O32" s="124">
        <f t="shared" si="0"/>
        <v>0</v>
      </c>
    </row>
    <row r="33" spans="1:15" ht="39" customHeight="1" x14ac:dyDescent="0.25">
      <c r="A33" s="9"/>
      <c r="B33" s="12" t="s">
        <v>64</v>
      </c>
      <c r="C33" s="39">
        <v>600</v>
      </c>
      <c r="D33" s="39">
        <v>60014</v>
      </c>
      <c r="E33" s="39">
        <v>6050</v>
      </c>
      <c r="F33" s="13" t="s">
        <v>61</v>
      </c>
      <c r="G33" s="40">
        <v>20000</v>
      </c>
      <c r="H33" s="19">
        <v>20000</v>
      </c>
      <c r="I33" s="20">
        <v>0</v>
      </c>
      <c r="J33" s="244" t="s">
        <v>13</v>
      </c>
      <c r="K33" s="245"/>
      <c r="L33" s="94"/>
      <c r="M33" s="123">
        <v>0</v>
      </c>
      <c r="N33" s="123">
        <v>0</v>
      </c>
      <c r="O33" s="124">
        <f t="shared" si="0"/>
        <v>0</v>
      </c>
    </row>
    <row r="34" spans="1:15" ht="43.5" customHeight="1" x14ac:dyDescent="0.25">
      <c r="A34" s="9"/>
      <c r="B34" s="91" t="s">
        <v>65</v>
      </c>
      <c r="C34" s="92">
        <v>600</v>
      </c>
      <c r="D34" s="92">
        <v>60014</v>
      </c>
      <c r="E34" s="92">
        <v>6050</v>
      </c>
      <c r="F34" s="53" t="s">
        <v>62</v>
      </c>
      <c r="G34" s="93">
        <v>29500</v>
      </c>
      <c r="H34" s="51">
        <v>29500</v>
      </c>
      <c r="I34" s="89">
        <v>0</v>
      </c>
      <c r="J34" s="174" t="s">
        <v>13</v>
      </c>
      <c r="K34" s="175"/>
      <c r="L34" s="94"/>
      <c r="M34" s="123">
        <v>0</v>
      </c>
      <c r="N34" s="123">
        <v>0</v>
      </c>
      <c r="O34" s="124">
        <f t="shared" si="0"/>
        <v>0</v>
      </c>
    </row>
    <row r="35" spans="1:15" ht="41.25" customHeight="1" x14ac:dyDescent="0.25">
      <c r="A35" s="9"/>
      <c r="B35" s="12" t="s">
        <v>66</v>
      </c>
      <c r="C35" s="39">
        <v>600</v>
      </c>
      <c r="D35" s="39">
        <v>60014</v>
      </c>
      <c r="E35" s="39">
        <v>6050</v>
      </c>
      <c r="F35" s="13" t="s">
        <v>63</v>
      </c>
      <c r="G35" s="40">
        <v>20000</v>
      </c>
      <c r="H35" s="19">
        <v>20000</v>
      </c>
      <c r="I35" s="20">
        <v>0</v>
      </c>
      <c r="J35" s="244" t="s">
        <v>13</v>
      </c>
      <c r="K35" s="245"/>
      <c r="L35" s="94"/>
      <c r="M35" s="123">
        <v>0</v>
      </c>
      <c r="N35" s="123">
        <v>0</v>
      </c>
      <c r="O35" s="124">
        <f t="shared" si="0"/>
        <v>0</v>
      </c>
    </row>
    <row r="36" spans="1:15" ht="147.75" customHeight="1" x14ac:dyDescent="0.25">
      <c r="A36" s="9"/>
      <c r="B36" s="12" t="s">
        <v>87</v>
      </c>
      <c r="C36" s="132">
        <v>600</v>
      </c>
      <c r="D36" s="132">
        <v>60014</v>
      </c>
      <c r="E36" s="132">
        <v>6050</v>
      </c>
      <c r="F36" s="143" t="s">
        <v>92</v>
      </c>
      <c r="G36" s="133">
        <v>185000</v>
      </c>
      <c r="H36" s="19">
        <v>185000</v>
      </c>
      <c r="I36" s="20">
        <v>0</v>
      </c>
      <c r="J36" s="244" t="s">
        <v>13</v>
      </c>
      <c r="K36" s="245"/>
      <c r="L36" s="94"/>
      <c r="M36" s="134"/>
      <c r="N36" s="134"/>
      <c r="O36" s="135"/>
    </row>
    <row r="37" spans="1:15" ht="25.5" customHeight="1" x14ac:dyDescent="0.25">
      <c r="A37" s="9"/>
      <c r="B37" s="118" t="s">
        <v>91</v>
      </c>
      <c r="C37" s="116">
        <v>600</v>
      </c>
      <c r="D37" s="116">
        <v>60014</v>
      </c>
      <c r="E37" s="116">
        <v>6050</v>
      </c>
      <c r="F37" s="53" t="s">
        <v>71</v>
      </c>
      <c r="G37" s="117">
        <v>129000</v>
      </c>
      <c r="H37" s="51">
        <v>129000</v>
      </c>
      <c r="I37" s="89">
        <v>0</v>
      </c>
      <c r="J37" s="174" t="s">
        <v>13</v>
      </c>
      <c r="K37" s="175"/>
      <c r="L37" s="94"/>
      <c r="M37" s="123">
        <v>0</v>
      </c>
      <c r="N37" s="123">
        <v>129000</v>
      </c>
      <c r="O37" s="124">
        <f t="shared" si="0"/>
        <v>129000</v>
      </c>
    </row>
    <row r="38" spans="1:15" ht="15.75" x14ac:dyDescent="0.25">
      <c r="A38" s="9"/>
      <c r="B38" s="249" t="s">
        <v>40</v>
      </c>
      <c r="C38" s="250"/>
      <c r="D38" s="250"/>
      <c r="E38" s="250"/>
      <c r="F38" s="251"/>
      <c r="G38" s="21">
        <f>SUM(G10:G37)</f>
        <v>16715406.189999998</v>
      </c>
      <c r="H38" s="22">
        <f>SUM(H10:H37)</f>
        <v>4894712.1899999995</v>
      </c>
      <c r="I38" s="23">
        <f>SUM(I10:I37)</f>
        <v>11820694</v>
      </c>
      <c r="J38" s="247"/>
      <c r="K38" s="248"/>
      <c r="L38" s="94"/>
      <c r="M38" s="122">
        <f>SUM(M13:M37)</f>
        <v>2216433.1</v>
      </c>
      <c r="N38" s="122">
        <f t="shared" ref="N38:O38" si="1">SUM(N13:N37)</f>
        <v>1420032.7</v>
      </c>
      <c r="O38" s="122">
        <f t="shared" si="1"/>
        <v>3636465.8</v>
      </c>
    </row>
    <row r="39" spans="1:15" ht="141.75" customHeight="1" x14ac:dyDescent="0.25">
      <c r="A39" s="9"/>
      <c r="B39" s="192" t="s">
        <v>10</v>
      </c>
      <c r="C39" s="192">
        <v>600</v>
      </c>
      <c r="D39" s="192">
        <v>60078</v>
      </c>
      <c r="E39" s="192">
        <v>6050</v>
      </c>
      <c r="F39" s="188" t="s">
        <v>74</v>
      </c>
      <c r="G39" s="190">
        <v>119310</v>
      </c>
      <c r="H39" s="126">
        <v>95448</v>
      </c>
      <c r="I39" s="89">
        <v>0</v>
      </c>
      <c r="J39" s="174" t="s">
        <v>72</v>
      </c>
      <c r="K39" s="175"/>
      <c r="L39" s="94"/>
      <c r="M39" s="178">
        <v>0</v>
      </c>
      <c r="N39" s="178">
        <v>0</v>
      </c>
      <c r="O39" s="180">
        <f t="shared" si="0"/>
        <v>0</v>
      </c>
    </row>
    <row r="40" spans="1:15" ht="15.75" customHeight="1" x14ac:dyDescent="0.25">
      <c r="A40" s="9"/>
      <c r="B40" s="193"/>
      <c r="C40" s="193"/>
      <c r="D40" s="193"/>
      <c r="E40" s="193"/>
      <c r="F40" s="189"/>
      <c r="G40" s="191"/>
      <c r="H40" s="126">
        <v>23862</v>
      </c>
      <c r="I40" s="89">
        <v>0</v>
      </c>
      <c r="J40" s="174" t="s">
        <v>13</v>
      </c>
      <c r="K40" s="175"/>
      <c r="L40" s="94"/>
      <c r="M40" s="179"/>
      <c r="N40" s="179"/>
      <c r="O40" s="181"/>
    </row>
    <row r="41" spans="1:15" ht="126" customHeight="1" x14ac:dyDescent="0.25">
      <c r="A41" s="9"/>
      <c r="B41" s="192" t="s">
        <v>14</v>
      </c>
      <c r="C41" s="192">
        <v>600</v>
      </c>
      <c r="D41" s="192">
        <v>60078</v>
      </c>
      <c r="E41" s="192">
        <v>6050</v>
      </c>
      <c r="F41" s="188" t="s">
        <v>73</v>
      </c>
      <c r="G41" s="190">
        <v>122998.77</v>
      </c>
      <c r="H41" s="126">
        <v>98399</v>
      </c>
      <c r="I41" s="89">
        <v>0</v>
      </c>
      <c r="J41" s="174" t="s">
        <v>72</v>
      </c>
      <c r="K41" s="175"/>
      <c r="L41" s="94"/>
      <c r="M41" s="178">
        <v>0</v>
      </c>
      <c r="N41" s="178">
        <v>0</v>
      </c>
      <c r="O41" s="180">
        <f t="shared" si="0"/>
        <v>0</v>
      </c>
    </row>
    <row r="42" spans="1:15" ht="15.75" customHeight="1" x14ac:dyDescent="0.25">
      <c r="A42" s="9"/>
      <c r="B42" s="193"/>
      <c r="C42" s="193"/>
      <c r="D42" s="193"/>
      <c r="E42" s="193"/>
      <c r="F42" s="189"/>
      <c r="G42" s="191"/>
      <c r="H42" s="126">
        <v>24599.77</v>
      </c>
      <c r="I42" s="89">
        <v>0</v>
      </c>
      <c r="J42" s="174" t="s">
        <v>13</v>
      </c>
      <c r="K42" s="175"/>
      <c r="L42" s="94"/>
      <c r="M42" s="179"/>
      <c r="N42" s="179"/>
      <c r="O42" s="181"/>
    </row>
    <row r="43" spans="1:15" ht="15.75" x14ac:dyDescent="0.25">
      <c r="A43" s="9"/>
      <c r="B43" s="249" t="s">
        <v>40</v>
      </c>
      <c r="C43" s="250"/>
      <c r="D43" s="250"/>
      <c r="E43" s="250"/>
      <c r="F43" s="251"/>
      <c r="G43" s="21">
        <f>SUM(G39:G41)</f>
        <v>242308.77000000002</v>
      </c>
      <c r="H43" s="21">
        <f>SUM(H39:H42)</f>
        <v>242308.77</v>
      </c>
      <c r="I43" s="21">
        <f>SUM(I39:I42)</f>
        <v>0</v>
      </c>
      <c r="J43" s="108"/>
      <c r="K43" s="109"/>
      <c r="L43" s="94"/>
      <c r="M43" s="122">
        <f>SUM(M39:M42)</f>
        <v>0</v>
      </c>
      <c r="N43" s="122">
        <f t="shared" ref="N43:O43" si="2">SUM(N39:N42)</f>
        <v>0</v>
      </c>
      <c r="O43" s="122">
        <f t="shared" si="2"/>
        <v>0</v>
      </c>
    </row>
    <row r="44" spans="1:15" ht="51.75" customHeight="1" x14ac:dyDescent="0.25">
      <c r="A44" s="9"/>
      <c r="B44" s="88" t="s">
        <v>10</v>
      </c>
      <c r="C44" s="88">
        <v>700</v>
      </c>
      <c r="D44" s="88">
        <v>70005</v>
      </c>
      <c r="E44" s="88">
        <v>6050</v>
      </c>
      <c r="F44" s="90" t="s">
        <v>41</v>
      </c>
      <c r="G44" s="54">
        <v>67848</v>
      </c>
      <c r="H44" s="51">
        <v>67848</v>
      </c>
      <c r="I44" s="89">
        <v>0</v>
      </c>
      <c r="J44" s="174" t="s">
        <v>13</v>
      </c>
      <c r="K44" s="175"/>
      <c r="L44" s="94"/>
      <c r="M44" s="148">
        <v>0</v>
      </c>
      <c r="N44" s="148">
        <v>67848</v>
      </c>
      <c r="O44" s="149">
        <f t="shared" si="0"/>
        <v>67848</v>
      </c>
    </row>
    <row r="45" spans="1:15" ht="54" customHeight="1" x14ac:dyDescent="0.25">
      <c r="A45" s="9"/>
      <c r="B45" s="110" t="s">
        <v>14</v>
      </c>
      <c r="C45" s="110">
        <v>700</v>
      </c>
      <c r="D45" s="110">
        <v>70005</v>
      </c>
      <c r="E45" s="110">
        <v>6050</v>
      </c>
      <c r="F45" s="90" t="s">
        <v>67</v>
      </c>
      <c r="G45" s="54">
        <v>19680</v>
      </c>
      <c r="H45" s="51">
        <v>19680</v>
      </c>
      <c r="I45" s="89"/>
      <c r="J45" s="174" t="s">
        <v>13</v>
      </c>
      <c r="K45" s="175"/>
      <c r="L45" s="94"/>
      <c r="M45" s="148">
        <v>0</v>
      </c>
      <c r="N45" s="148">
        <v>19680</v>
      </c>
      <c r="O45" s="149">
        <f t="shared" si="0"/>
        <v>19680</v>
      </c>
    </row>
    <row r="46" spans="1:15" ht="45" x14ac:dyDescent="0.25">
      <c r="A46" s="9"/>
      <c r="B46" s="88" t="s">
        <v>16</v>
      </c>
      <c r="C46" s="88">
        <v>700</v>
      </c>
      <c r="D46" s="88">
        <v>70005</v>
      </c>
      <c r="E46" s="88">
        <v>6050</v>
      </c>
      <c r="F46" s="90" t="s">
        <v>42</v>
      </c>
      <c r="G46" s="54">
        <v>58154.400000000001</v>
      </c>
      <c r="H46" s="51">
        <v>58154.400000000001</v>
      </c>
      <c r="I46" s="89">
        <v>0</v>
      </c>
      <c r="J46" s="174" t="s">
        <v>13</v>
      </c>
      <c r="K46" s="175"/>
      <c r="L46" s="94"/>
      <c r="M46" s="148">
        <v>0</v>
      </c>
      <c r="N46" s="148">
        <v>58154.400000000001</v>
      </c>
      <c r="O46" s="149">
        <f t="shared" si="0"/>
        <v>58154.400000000001</v>
      </c>
    </row>
    <row r="47" spans="1:15" ht="15.75" x14ac:dyDescent="0.25">
      <c r="A47" s="9"/>
      <c r="B47" s="249" t="s">
        <v>40</v>
      </c>
      <c r="C47" s="250"/>
      <c r="D47" s="250"/>
      <c r="E47" s="250"/>
      <c r="F47" s="251"/>
      <c r="G47" s="25">
        <f>SUM(G44:G46)</f>
        <v>145682.4</v>
      </c>
      <c r="H47" s="25">
        <f t="shared" ref="H47:I47" si="3">SUM(H44:H46)</f>
        <v>145682.4</v>
      </c>
      <c r="I47" s="25">
        <f t="shared" si="3"/>
        <v>0</v>
      </c>
      <c r="J47" s="26"/>
      <c r="K47" s="27"/>
      <c r="L47" s="94"/>
      <c r="M47" s="122">
        <f>SUM(M44:M46)</f>
        <v>0</v>
      </c>
      <c r="N47" s="122">
        <f t="shared" ref="N47:O47" si="4">SUM(N44:N46)</f>
        <v>145682.4</v>
      </c>
      <c r="O47" s="122">
        <f t="shared" si="4"/>
        <v>145682.4</v>
      </c>
    </row>
    <row r="48" spans="1:15" ht="42" customHeight="1" x14ac:dyDescent="0.25">
      <c r="A48" s="9"/>
      <c r="B48" s="112" t="s">
        <v>10</v>
      </c>
      <c r="C48" s="112">
        <v>750</v>
      </c>
      <c r="D48" s="112">
        <v>75020</v>
      </c>
      <c r="E48" s="112">
        <v>6050</v>
      </c>
      <c r="F48" s="90" t="s">
        <v>43</v>
      </c>
      <c r="G48" s="54">
        <v>198586.08</v>
      </c>
      <c r="H48" s="54">
        <v>198586.08</v>
      </c>
      <c r="I48" s="54">
        <v>0</v>
      </c>
      <c r="J48" s="174" t="s">
        <v>13</v>
      </c>
      <c r="K48" s="175"/>
      <c r="L48" s="94"/>
      <c r="M48" s="123">
        <v>0</v>
      </c>
      <c r="N48" s="123">
        <v>0</v>
      </c>
      <c r="O48" s="124">
        <f t="shared" si="0"/>
        <v>0</v>
      </c>
    </row>
    <row r="49" spans="1:15" ht="48.75" customHeight="1" x14ac:dyDescent="0.25">
      <c r="A49" s="9"/>
      <c r="B49" s="160" t="s">
        <v>14</v>
      </c>
      <c r="C49" s="160">
        <v>750</v>
      </c>
      <c r="D49" s="160">
        <v>75020</v>
      </c>
      <c r="E49" s="160">
        <v>6050</v>
      </c>
      <c r="F49" s="90" t="s">
        <v>93</v>
      </c>
      <c r="G49" s="54">
        <v>25000</v>
      </c>
      <c r="H49" s="54">
        <v>25000</v>
      </c>
      <c r="I49" s="54">
        <v>0</v>
      </c>
      <c r="J49" s="174" t="s">
        <v>13</v>
      </c>
      <c r="K49" s="175"/>
      <c r="L49" s="94"/>
      <c r="M49" s="154">
        <v>0</v>
      </c>
      <c r="N49" s="154">
        <v>0</v>
      </c>
      <c r="O49" s="155">
        <f t="shared" si="0"/>
        <v>0</v>
      </c>
    </row>
    <row r="50" spans="1:15" ht="40.5" customHeight="1" x14ac:dyDescent="0.25">
      <c r="A50" s="9"/>
      <c r="B50" s="10" t="s">
        <v>16</v>
      </c>
      <c r="C50" s="10">
        <v>750</v>
      </c>
      <c r="D50" s="10">
        <v>75020</v>
      </c>
      <c r="E50" s="10">
        <v>6050</v>
      </c>
      <c r="F50" s="24" t="s">
        <v>44</v>
      </c>
      <c r="G50" s="14">
        <v>125000</v>
      </c>
      <c r="H50" s="14">
        <v>125000</v>
      </c>
      <c r="I50" s="14">
        <v>0</v>
      </c>
      <c r="J50" s="244" t="s">
        <v>13</v>
      </c>
      <c r="K50" s="245"/>
      <c r="L50" s="94"/>
      <c r="M50" s="123">
        <v>0</v>
      </c>
      <c r="N50" s="123">
        <v>0</v>
      </c>
      <c r="O50" s="124">
        <f t="shared" si="0"/>
        <v>0</v>
      </c>
    </row>
    <row r="51" spans="1:15" ht="75.75" customHeight="1" x14ac:dyDescent="0.25">
      <c r="A51" s="9"/>
      <c r="B51" s="111" t="s">
        <v>18</v>
      </c>
      <c r="C51" s="111">
        <v>750</v>
      </c>
      <c r="D51" s="111">
        <v>75095</v>
      </c>
      <c r="E51" s="111" t="s">
        <v>76</v>
      </c>
      <c r="F51" s="24" t="s">
        <v>77</v>
      </c>
      <c r="G51" s="14">
        <v>713400</v>
      </c>
      <c r="H51" s="14">
        <v>86100</v>
      </c>
      <c r="I51" s="14">
        <v>627300</v>
      </c>
      <c r="J51" s="256" t="s">
        <v>78</v>
      </c>
      <c r="K51" s="257"/>
      <c r="L51" s="94"/>
      <c r="M51" s="123">
        <v>0</v>
      </c>
      <c r="N51" s="123">
        <v>0</v>
      </c>
      <c r="O51" s="124">
        <f t="shared" si="0"/>
        <v>0</v>
      </c>
    </row>
    <row r="52" spans="1:15" ht="15.75" x14ac:dyDescent="0.25">
      <c r="A52" s="9"/>
      <c r="B52" s="249" t="s">
        <v>40</v>
      </c>
      <c r="C52" s="250"/>
      <c r="D52" s="250"/>
      <c r="E52" s="250"/>
      <c r="F52" s="251"/>
      <c r="G52" s="28">
        <f>SUM(G48:G51)</f>
        <v>1061986.08</v>
      </c>
      <c r="H52" s="28">
        <f>SUM(H48:H51)</f>
        <v>434686.07999999996</v>
      </c>
      <c r="I52" s="28">
        <f>SUM(I48:I51)</f>
        <v>627300</v>
      </c>
      <c r="J52" s="26"/>
      <c r="K52" s="27"/>
      <c r="L52" s="94"/>
      <c r="M52" s="122">
        <f>SUM(M48:M51)</f>
        <v>0</v>
      </c>
      <c r="N52" s="122">
        <f t="shared" ref="N52:O52" si="5">SUM(N48:N51)</f>
        <v>0</v>
      </c>
      <c r="O52" s="122">
        <f t="shared" si="5"/>
        <v>0</v>
      </c>
    </row>
    <row r="53" spans="1:15" ht="44.25" customHeight="1" x14ac:dyDescent="0.25">
      <c r="A53" s="9"/>
      <c r="B53" s="10" t="s">
        <v>10</v>
      </c>
      <c r="C53" s="10">
        <v>801</v>
      </c>
      <c r="D53" s="10">
        <v>80120</v>
      </c>
      <c r="E53" s="10">
        <v>6050</v>
      </c>
      <c r="F53" s="24" t="s">
        <v>45</v>
      </c>
      <c r="G53" s="17">
        <v>20000</v>
      </c>
      <c r="H53" s="19">
        <v>20000</v>
      </c>
      <c r="I53" s="20">
        <v>0</v>
      </c>
      <c r="J53" s="244" t="s">
        <v>13</v>
      </c>
      <c r="K53" s="245"/>
      <c r="L53" s="94"/>
      <c r="M53" s="123">
        <v>0</v>
      </c>
      <c r="N53" s="123">
        <v>0</v>
      </c>
      <c r="O53" s="124">
        <f t="shared" si="0"/>
        <v>0</v>
      </c>
    </row>
    <row r="54" spans="1:15" ht="44.25" customHeight="1" x14ac:dyDescent="0.25">
      <c r="A54" s="9"/>
      <c r="B54" s="145" t="s">
        <v>14</v>
      </c>
      <c r="C54" s="145">
        <v>801</v>
      </c>
      <c r="D54" s="145">
        <v>80120</v>
      </c>
      <c r="E54" s="146">
        <v>6050</v>
      </c>
      <c r="F54" s="147" t="s">
        <v>79</v>
      </c>
      <c r="G54" s="144">
        <v>40000</v>
      </c>
      <c r="H54" s="119">
        <v>40000</v>
      </c>
      <c r="I54" s="89">
        <v>0</v>
      </c>
      <c r="J54" s="174" t="s">
        <v>13</v>
      </c>
      <c r="K54" s="175"/>
      <c r="L54" s="94"/>
      <c r="M54" s="148">
        <v>0</v>
      </c>
      <c r="N54" s="148">
        <v>39998.15</v>
      </c>
      <c r="O54" s="149">
        <f t="shared" si="0"/>
        <v>39998.15</v>
      </c>
    </row>
    <row r="55" spans="1:15" ht="39.75" customHeight="1" x14ac:dyDescent="0.25">
      <c r="A55" s="9"/>
      <c r="B55" s="192" t="s">
        <v>16</v>
      </c>
      <c r="C55" s="192">
        <v>801</v>
      </c>
      <c r="D55" s="192">
        <v>80120</v>
      </c>
      <c r="E55" s="112">
        <v>6050</v>
      </c>
      <c r="F55" s="252" t="s">
        <v>70</v>
      </c>
      <c r="G55" s="190">
        <v>11430000</v>
      </c>
      <c r="H55" s="119">
        <v>633500</v>
      </c>
      <c r="I55" s="89">
        <v>0</v>
      </c>
      <c r="J55" s="174" t="s">
        <v>13</v>
      </c>
      <c r="K55" s="175"/>
      <c r="L55" s="183"/>
      <c r="M55" s="182">
        <v>5085000</v>
      </c>
      <c r="N55" s="182">
        <v>627005</v>
      </c>
      <c r="O55" s="185">
        <f t="shared" si="0"/>
        <v>5712005</v>
      </c>
    </row>
    <row r="56" spans="1:15" ht="57" customHeight="1" x14ac:dyDescent="0.25">
      <c r="A56" s="9"/>
      <c r="B56" s="193"/>
      <c r="C56" s="193"/>
      <c r="D56" s="193"/>
      <c r="E56" s="112">
        <v>6370</v>
      </c>
      <c r="F56" s="253"/>
      <c r="G56" s="191"/>
      <c r="H56" s="115">
        <v>5085000</v>
      </c>
      <c r="I56" s="51">
        <v>0</v>
      </c>
      <c r="J56" s="242" t="s">
        <v>47</v>
      </c>
      <c r="K56" s="243"/>
      <c r="L56" s="183"/>
      <c r="M56" s="182"/>
      <c r="N56" s="182"/>
      <c r="O56" s="185"/>
    </row>
    <row r="57" spans="1:15" ht="15.75" x14ac:dyDescent="0.25">
      <c r="A57" s="9"/>
      <c r="B57" s="249" t="s">
        <v>40</v>
      </c>
      <c r="C57" s="250"/>
      <c r="D57" s="250"/>
      <c r="E57" s="250"/>
      <c r="F57" s="251"/>
      <c r="G57" s="28">
        <f>SUM(G53:G56)</f>
        <v>11490000</v>
      </c>
      <c r="H57" s="28">
        <f t="shared" ref="H57:I57" si="6">SUM(H53:H56)</f>
        <v>5778500</v>
      </c>
      <c r="I57" s="28">
        <f t="shared" si="6"/>
        <v>0</v>
      </c>
      <c r="J57" s="26"/>
      <c r="K57" s="27"/>
      <c r="L57" s="94"/>
      <c r="M57" s="122">
        <f>SUM(M53:M56)</f>
        <v>5085000</v>
      </c>
      <c r="N57" s="122">
        <f t="shared" ref="N57:O57" si="7">SUM(N53:N56)</f>
        <v>667003.15</v>
      </c>
      <c r="O57" s="122">
        <f t="shared" si="7"/>
        <v>5752003.1500000004</v>
      </c>
    </row>
    <row r="58" spans="1:15" ht="51.75" customHeight="1" x14ac:dyDescent="0.25">
      <c r="A58" s="9"/>
      <c r="B58" s="192" t="s">
        <v>10</v>
      </c>
      <c r="C58" s="192">
        <v>851</v>
      </c>
      <c r="D58" s="192">
        <v>85111</v>
      </c>
      <c r="E58" s="160">
        <v>6370</v>
      </c>
      <c r="F58" s="188" t="s">
        <v>46</v>
      </c>
      <c r="G58" s="190">
        <v>11685000</v>
      </c>
      <c r="H58" s="51">
        <v>0</v>
      </c>
      <c r="I58" s="89">
        <v>9932250</v>
      </c>
      <c r="J58" s="242" t="s">
        <v>47</v>
      </c>
      <c r="K58" s="243"/>
      <c r="L58" s="94"/>
      <c r="M58" s="182">
        <v>0</v>
      </c>
      <c r="N58" s="182">
        <v>0</v>
      </c>
      <c r="O58" s="185">
        <f t="shared" si="0"/>
        <v>0</v>
      </c>
    </row>
    <row r="59" spans="1:15" ht="30" customHeight="1" x14ac:dyDescent="0.25">
      <c r="A59" s="9"/>
      <c r="B59" s="193"/>
      <c r="C59" s="193"/>
      <c r="D59" s="193"/>
      <c r="E59" s="159">
        <v>6050</v>
      </c>
      <c r="F59" s="189"/>
      <c r="G59" s="191"/>
      <c r="H59" s="51">
        <v>1752750</v>
      </c>
      <c r="I59" s="89">
        <v>0</v>
      </c>
      <c r="J59" s="174" t="s">
        <v>13</v>
      </c>
      <c r="K59" s="175"/>
      <c r="L59" s="94"/>
      <c r="M59" s="182"/>
      <c r="N59" s="182"/>
      <c r="O59" s="185"/>
    </row>
    <row r="60" spans="1:15" ht="71.25" customHeight="1" x14ac:dyDescent="0.25">
      <c r="A60" s="9"/>
      <c r="B60" s="12" t="s">
        <v>14</v>
      </c>
      <c r="C60" s="10">
        <v>851</v>
      </c>
      <c r="D60" s="10">
        <v>85111</v>
      </c>
      <c r="E60" s="10">
        <v>6050</v>
      </c>
      <c r="F60" s="16" t="s">
        <v>88</v>
      </c>
      <c r="G60" s="17">
        <v>241000</v>
      </c>
      <c r="H60" s="17">
        <v>36000</v>
      </c>
      <c r="I60" s="17">
        <v>205000</v>
      </c>
      <c r="J60" s="244" t="s">
        <v>13</v>
      </c>
      <c r="K60" s="245"/>
      <c r="L60" s="94"/>
      <c r="M60" s="123">
        <v>0</v>
      </c>
      <c r="N60" s="123">
        <v>0</v>
      </c>
      <c r="O60" s="124">
        <f t="shared" si="0"/>
        <v>0</v>
      </c>
    </row>
    <row r="61" spans="1:15" ht="17.25" customHeight="1" x14ac:dyDescent="0.25">
      <c r="A61" s="9"/>
      <c r="B61" s="246" t="s">
        <v>40</v>
      </c>
      <c r="C61" s="246"/>
      <c r="D61" s="246"/>
      <c r="E61" s="246"/>
      <c r="F61" s="246"/>
      <c r="G61" s="21">
        <f>SUM(G58:G60)</f>
        <v>11926000</v>
      </c>
      <c r="H61" s="21">
        <f>SUM(H58:H60)</f>
        <v>1788750</v>
      </c>
      <c r="I61" s="21">
        <f>SUM(I58:I60)</f>
        <v>10137250</v>
      </c>
      <c r="J61" s="247"/>
      <c r="K61" s="248"/>
      <c r="L61" s="94"/>
      <c r="M61" s="122">
        <f>SUM(M58:M60)</f>
        <v>0</v>
      </c>
      <c r="N61" s="122">
        <f>SUM(N58:N60)</f>
        <v>0</v>
      </c>
      <c r="O61" s="122">
        <f>SUM(O58:O60)</f>
        <v>0</v>
      </c>
    </row>
    <row r="62" spans="1:15" ht="33.75" customHeight="1" x14ac:dyDescent="0.25">
      <c r="A62" s="9"/>
      <c r="B62" s="15" t="s">
        <v>10</v>
      </c>
      <c r="C62" s="15">
        <v>854</v>
      </c>
      <c r="D62" s="15">
        <v>85403</v>
      </c>
      <c r="E62" s="10">
        <v>6050</v>
      </c>
      <c r="F62" s="24" t="s">
        <v>48</v>
      </c>
      <c r="G62" s="17">
        <v>20000</v>
      </c>
      <c r="H62" s="17">
        <v>20000</v>
      </c>
      <c r="I62" s="17">
        <v>0</v>
      </c>
      <c r="J62" s="244" t="s">
        <v>13</v>
      </c>
      <c r="K62" s="245"/>
      <c r="L62" s="94"/>
      <c r="M62" s="123">
        <v>0</v>
      </c>
      <c r="N62" s="123">
        <v>0</v>
      </c>
      <c r="O62" s="124">
        <f t="shared" si="0"/>
        <v>0</v>
      </c>
    </row>
    <row r="63" spans="1:15" ht="17.25" customHeight="1" x14ac:dyDescent="0.25">
      <c r="A63" s="9"/>
      <c r="B63" s="246" t="s">
        <v>40</v>
      </c>
      <c r="C63" s="246"/>
      <c r="D63" s="246"/>
      <c r="E63" s="246"/>
      <c r="F63" s="246"/>
      <c r="G63" s="21">
        <f>SUM(G62:G62)</f>
        <v>20000</v>
      </c>
      <c r="H63" s="21">
        <f>SUM(H62:H62)</f>
        <v>20000</v>
      </c>
      <c r="I63" s="21">
        <f>SUM(I62:I62)</f>
        <v>0</v>
      </c>
      <c r="J63" s="29"/>
      <c r="K63" s="30"/>
      <c r="L63" s="94"/>
      <c r="M63" s="122">
        <f>SUM(M62)</f>
        <v>0</v>
      </c>
      <c r="N63" s="122">
        <f t="shared" ref="N63:O63" si="8">SUM(N62)</f>
        <v>0</v>
      </c>
      <c r="O63" s="122">
        <f t="shared" si="8"/>
        <v>0</v>
      </c>
    </row>
    <row r="64" spans="1:15" ht="38.25" customHeight="1" x14ac:dyDescent="0.25">
      <c r="A64" s="9"/>
      <c r="B64" s="15" t="s">
        <v>10</v>
      </c>
      <c r="C64" s="15">
        <v>854</v>
      </c>
      <c r="D64" s="15">
        <v>85417</v>
      </c>
      <c r="E64" s="10">
        <v>6050</v>
      </c>
      <c r="F64" s="24" t="s">
        <v>49</v>
      </c>
      <c r="G64" s="17">
        <v>20000</v>
      </c>
      <c r="H64" s="17">
        <v>20000</v>
      </c>
      <c r="I64" s="17">
        <v>0</v>
      </c>
      <c r="J64" s="244" t="s">
        <v>13</v>
      </c>
      <c r="K64" s="245"/>
      <c r="L64" s="94"/>
      <c r="M64" s="123">
        <v>0</v>
      </c>
      <c r="N64" s="123">
        <v>0</v>
      </c>
      <c r="O64" s="124">
        <f t="shared" si="0"/>
        <v>0</v>
      </c>
    </row>
    <row r="65" spans="1:15" ht="67.5" customHeight="1" x14ac:dyDescent="0.25">
      <c r="A65" s="9"/>
      <c r="B65" s="192" t="s">
        <v>14</v>
      </c>
      <c r="C65" s="192">
        <v>854</v>
      </c>
      <c r="D65" s="192">
        <v>85417</v>
      </c>
      <c r="E65" s="49">
        <v>6370</v>
      </c>
      <c r="F65" s="188" t="s">
        <v>50</v>
      </c>
      <c r="G65" s="190">
        <f>1600181.72+1000</f>
        <v>1601181.72</v>
      </c>
      <c r="H65" s="50">
        <v>755856.74</v>
      </c>
      <c r="I65" s="50">
        <v>811360.26</v>
      </c>
      <c r="J65" s="242" t="s">
        <v>12</v>
      </c>
      <c r="K65" s="243"/>
      <c r="L65" s="94"/>
      <c r="M65" s="182">
        <v>755856.74</v>
      </c>
      <c r="N65" s="182">
        <v>32964.720000000001</v>
      </c>
      <c r="O65" s="185">
        <f t="shared" si="0"/>
        <v>788821.46</v>
      </c>
    </row>
    <row r="66" spans="1:15" ht="45" customHeight="1" x14ac:dyDescent="0.25">
      <c r="A66" s="9"/>
      <c r="B66" s="193"/>
      <c r="C66" s="193"/>
      <c r="D66" s="193"/>
      <c r="E66" s="49">
        <v>6050</v>
      </c>
      <c r="F66" s="189"/>
      <c r="G66" s="191"/>
      <c r="H66" s="50">
        <v>32964.720000000001</v>
      </c>
      <c r="I66" s="51">
        <v>1000</v>
      </c>
      <c r="J66" s="174" t="s">
        <v>13</v>
      </c>
      <c r="K66" s="175"/>
      <c r="L66" s="94"/>
      <c r="M66" s="182"/>
      <c r="N66" s="182"/>
      <c r="O66" s="185"/>
    </row>
    <row r="67" spans="1:15" ht="45" customHeight="1" x14ac:dyDescent="0.25">
      <c r="A67" s="9"/>
      <c r="B67" s="161" t="s">
        <v>16</v>
      </c>
      <c r="C67" s="162">
        <v>854</v>
      </c>
      <c r="D67" s="161">
        <v>85417</v>
      </c>
      <c r="E67" s="158">
        <v>6050</v>
      </c>
      <c r="F67" s="163" t="s">
        <v>94</v>
      </c>
      <c r="G67" s="164">
        <v>59000</v>
      </c>
      <c r="H67" s="165">
        <v>59000</v>
      </c>
      <c r="I67" s="166">
        <v>0</v>
      </c>
      <c r="J67" s="282" t="s">
        <v>13</v>
      </c>
      <c r="K67" s="283"/>
      <c r="L67" s="94"/>
      <c r="M67" s="156"/>
      <c r="N67" s="156"/>
      <c r="O67" s="157"/>
    </row>
    <row r="68" spans="1:15" ht="126.75" customHeight="1" x14ac:dyDescent="0.25">
      <c r="A68" s="9"/>
      <c r="B68" s="52" t="s">
        <v>18</v>
      </c>
      <c r="C68" s="49">
        <v>854</v>
      </c>
      <c r="D68" s="52">
        <v>85417</v>
      </c>
      <c r="E68" s="49">
        <v>6050</v>
      </c>
      <c r="F68" s="53" t="s">
        <v>51</v>
      </c>
      <c r="G68" s="54">
        <v>24000.99</v>
      </c>
      <c r="H68" s="47">
        <v>0</v>
      </c>
      <c r="I68" s="55">
        <v>24000.99</v>
      </c>
      <c r="J68" s="237" t="s">
        <v>13</v>
      </c>
      <c r="K68" s="237"/>
      <c r="L68" s="94"/>
      <c r="M68" s="123">
        <v>0</v>
      </c>
      <c r="N68" s="123">
        <v>0</v>
      </c>
      <c r="O68" s="124">
        <f t="shared" si="0"/>
        <v>0</v>
      </c>
    </row>
    <row r="69" spans="1:15" ht="111" customHeight="1" x14ac:dyDescent="0.25">
      <c r="A69" s="9"/>
      <c r="B69" s="96" t="s">
        <v>21</v>
      </c>
      <c r="C69" s="96">
        <v>854</v>
      </c>
      <c r="D69" s="96">
        <v>85417</v>
      </c>
      <c r="E69" s="96">
        <v>6050</v>
      </c>
      <c r="F69" s="97" t="s">
        <v>69</v>
      </c>
      <c r="G69" s="98">
        <v>159138.14000000001</v>
      </c>
      <c r="H69" s="105">
        <v>159138.14000000001</v>
      </c>
      <c r="I69" s="106"/>
      <c r="J69" s="174" t="s">
        <v>13</v>
      </c>
      <c r="K69" s="175"/>
      <c r="L69" s="94"/>
      <c r="M69" s="148">
        <v>0</v>
      </c>
      <c r="N69" s="148">
        <v>159138.14000000001</v>
      </c>
      <c r="O69" s="149">
        <f t="shared" si="0"/>
        <v>159138.14000000001</v>
      </c>
    </row>
    <row r="70" spans="1:15" ht="111" customHeight="1" x14ac:dyDescent="0.25">
      <c r="A70" s="9"/>
      <c r="B70" s="113" t="s">
        <v>23</v>
      </c>
      <c r="C70" s="113">
        <v>854</v>
      </c>
      <c r="D70" s="113">
        <v>85417</v>
      </c>
      <c r="E70" s="113">
        <v>6050</v>
      </c>
      <c r="F70" s="114" t="s">
        <v>75</v>
      </c>
      <c r="G70" s="115">
        <v>159094.24</v>
      </c>
      <c r="H70" s="105">
        <v>159094.24</v>
      </c>
      <c r="I70" s="106">
        <v>0</v>
      </c>
      <c r="J70" s="174" t="s">
        <v>13</v>
      </c>
      <c r="K70" s="175"/>
      <c r="L70" s="94"/>
      <c r="M70" s="123">
        <v>0</v>
      </c>
      <c r="N70" s="123">
        <v>0</v>
      </c>
      <c r="O70" s="124">
        <f t="shared" si="0"/>
        <v>0</v>
      </c>
    </row>
    <row r="71" spans="1:15" ht="111" customHeight="1" x14ac:dyDescent="0.25">
      <c r="A71" s="9"/>
      <c r="B71" s="96" t="s">
        <v>26</v>
      </c>
      <c r="C71" s="96">
        <v>854</v>
      </c>
      <c r="D71" s="96">
        <v>85417</v>
      </c>
      <c r="E71" s="96">
        <v>6050</v>
      </c>
      <c r="F71" s="97" t="s">
        <v>68</v>
      </c>
      <c r="G71" s="98">
        <v>25230.63</v>
      </c>
      <c r="H71" s="105">
        <v>25230.63</v>
      </c>
      <c r="I71" s="106"/>
      <c r="J71" s="174" t="s">
        <v>13</v>
      </c>
      <c r="K71" s="175"/>
      <c r="L71" s="94"/>
      <c r="M71" s="148">
        <v>0</v>
      </c>
      <c r="N71" s="148">
        <v>25230.63</v>
      </c>
      <c r="O71" s="149">
        <f t="shared" si="0"/>
        <v>25230.63</v>
      </c>
    </row>
    <row r="72" spans="1:15" ht="20.25" customHeight="1" thickBot="1" x14ac:dyDescent="0.3">
      <c r="A72" s="9"/>
      <c r="B72" s="238" t="s">
        <v>40</v>
      </c>
      <c r="C72" s="238"/>
      <c r="D72" s="238"/>
      <c r="E72" s="238"/>
      <c r="F72" s="238"/>
      <c r="G72" s="21">
        <f>SUM(G64:G71)</f>
        <v>2047645.72</v>
      </c>
      <c r="H72" s="21">
        <f>SUM(H64:H71)</f>
        <v>1211284.4699999997</v>
      </c>
      <c r="I72" s="21">
        <f>SUM(I64:I71)</f>
        <v>836361.25</v>
      </c>
      <c r="J72" s="239"/>
      <c r="K72" s="240"/>
      <c r="L72" s="94"/>
      <c r="M72" s="125">
        <f>SUM(M64:M71)</f>
        <v>755856.74</v>
      </c>
      <c r="N72" s="125">
        <f t="shared" ref="N72:O72" si="9">SUM(N64:N71)</f>
        <v>217333.49000000002</v>
      </c>
      <c r="O72" s="125">
        <f t="shared" si="9"/>
        <v>973190.23</v>
      </c>
    </row>
    <row r="73" spans="1:15" ht="47.25" customHeight="1" x14ac:dyDescent="0.25">
      <c r="A73" s="9"/>
      <c r="B73" s="216" t="s">
        <v>10</v>
      </c>
      <c r="C73" s="241">
        <v>921</v>
      </c>
      <c r="D73" s="218">
        <v>92120</v>
      </c>
      <c r="E73" s="218">
        <v>6580</v>
      </c>
      <c r="F73" s="219" t="s">
        <v>52</v>
      </c>
      <c r="G73" s="220">
        <v>600001.11</v>
      </c>
      <c r="H73" s="150">
        <v>0</v>
      </c>
      <c r="I73" s="151">
        <v>293000</v>
      </c>
      <c r="J73" s="221" t="s">
        <v>53</v>
      </c>
      <c r="K73" s="222"/>
      <c r="L73" s="94"/>
      <c r="M73" s="178">
        <v>0</v>
      </c>
      <c r="N73" s="178">
        <v>0</v>
      </c>
      <c r="O73" s="180">
        <f t="shared" si="0"/>
        <v>0</v>
      </c>
    </row>
    <row r="74" spans="1:15" ht="30.75" customHeight="1" x14ac:dyDescent="0.25">
      <c r="A74" s="9"/>
      <c r="B74" s="217"/>
      <c r="C74" s="237"/>
      <c r="D74" s="193"/>
      <c r="E74" s="193"/>
      <c r="F74" s="189"/>
      <c r="G74" s="191"/>
      <c r="H74" s="152">
        <v>0</v>
      </c>
      <c r="I74" s="153">
        <v>307001.11</v>
      </c>
      <c r="J74" s="223" t="s">
        <v>13</v>
      </c>
      <c r="K74" s="224"/>
      <c r="L74" s="94"/>
      <c r="M74" s="179"/>
      <c r="N74" s="179"/>
      <c r="O74" s="181"/>
    </row>
    <row r="75" spans="1:15" ht="63.75" thickBot="1" x14ac:dyDescent="0.3">
      <c r="A75" s="9"/>
      <c r="B75" s="61" t="s">
        <v>14</v>
      </c>
      <c r="C75" s="172">
        <v>921</v>
      </c>
      <c r="D75" s="62">
        <v>92120</v>
      </c>
      <c r="E75" s="62">
        <v>6580</v>
      </c>
      <c r="F75" s="63" t="s">
        <v>89</v>
      </c>
      <c r="G75" s="64">
        <v>7000</v>
      </c>
      <c r="H75" s="71">
        <v>0</v>
      </c>
      <c r="I75" s="173">
        <v>7000</v>
      </c>
      <c r="J75" s="195" t="s">
        <v>13</v>
      </c>
      <c r="K75" s="196"/>
      <c r="L75" s="94"/>
      <c r="M75" s="123">
        <v>0</v>
      </c>
      <c r="N75" s="123">
        <v>0</v>
      </c>
      <c r="O75" s="124">
        <f t="shared" si="0"/>
        <v>0</v>
      </c>
    </row>
    <row r="76" spans="1:15" ht="78.75" customHeight="1" x14ac:dyDescent="0.25">
      <c r="A76" s="9"/>
      <c r="B76" s="225" t="s">
        <v>16</v>
      </c>
      <c r="C76" s="227">
        <v>921</v>
      </c>
      <c r="D76" s="227">
        <v>92120</v>
      </c>
      <c r="E76" s="227">
        <v>6580</v>
      </c>
      <c r="F76" s="229" t="s">
        <v>54</v>
      </c>
      <c r="G76" s="231">
        <v>200000</v>
      </c>
      <c r="H76" s="79">
        <v>0</v>
      </c>
      <c r="I76" s="80">
        <v>196000</v>
      </c>
      <c r="J76" s="233" t="s">
        <v>53</v>
      </c>
      <c r="K76" s="234"/>
      <c r="L76" s="94"/>
      <c r="M76" s="178">
        <v>0</v>
      </c>
      <c r="N76" s="178">
        <v>0</v>
      </c>
      <c r="O76" s="180">
        <f t="shared" si="0"/>
        <v>0</v>
      </c>
    </row>
    <row r="77" spans="1:15" ht="15.75" customHeight="1" x14ac:dyDescent="0.25">
      <c r="A77" s="9"/>
      <c r="B77" s="226"/>
      <c r="C77" s="228"/>
      <c r="D77" s="228"/>
      <c r="E77" s="228"/>
      <c r="F77" s="230"/>
      <c r="G77" s="232"/>
      <c r="H77" s="31">
        <v>4000</v>
      </c>
      <c r="I77" s="32">
        <v>0</v>
      </c>
      <c r="J77" s="235" t="s">
        <v>13</v>
      </c>
      <c r="K77" s="236"/>
      <c r="L77" s="94"/>
      <c r="M77" s="179"/>
      <c r="N77" s="179"/>
      <c r="O77" s="181"/>
    </row>
    <row r="78" spans="1:15" ht="108" customHeight="1" thickBot="1" x14ac:dyDescent="0.3">
      <c r="A78" s="9"/>
      <c r="B78" s="67" t="s">
        <v>18</v>
      </c>
      <c r="C78" s="78">
        <v>921</v>
      </c>
      <c r="D78" s="78">
        <v>92120</v>
      </c>
      <c r="E78" s="78">
        <v>6580</v>
      </c>
      <c r="F78" s="68" t="s">
        <v>55</v>
      </c>
      <c r="G78" s="75">
        <v>8000</v>
      </c>
      <c r="H78" s="76">
        <v>4080</v>
      </c>
      <c r="I78" s="77">
        <v>3920</v>
      </c>
      <c r="J78" s="214" t="s">
        <v>13</v>
      </c>
      <c r="K78" s="215"/>
      <c r="L78" s="94"/>
      <c r="M78" s="123">
        <v>0</v>
      </c>
      <c r="N78" s="123">
        <v>0</v>
      </c>
      <c r="O78" s="124">
        <f t="shared" si="0"/>
        <v>0</v>
      </c>
    </row>
    <row r="79" spans="1:15" ht="47.25" customHeight="1" x14ac:dyDescent="0.25">
      <c r="A79" s="9"/>
      <c r="B79" s="216" t="s">
        <v>21</v>
      </c>
      <c r="C79" s="218">
        <v>921</v>
      </c>
      <c r="D79" s="218">
        <v>92120</v>
      </c>
      <c r="E79" s="218">
        <v>6580</v>
      </c>
      <c r="F79" s="219" t="s">
        <v>56</v>
      </c>
      <c r="G79" s="220">
        <v>493368.94</v>
      </c>
      <c r="H79" s="83">
        <v>0</v>
      </c>
      <c r="I79" s="129">
        <v>480000</v>
      </c>
      <c r="J79" s="221" t="s">
        <v>53</v>
      </c>
      <c r="K79" s="222"/>
      <c r="L79" s="94"/>
      <c r="M79" s="178">
        <v>0</v>
      </c>
      <c r="N79" s="178">
        <v>0</v>
      </c>
      <c r="O79" s="180">
        <f t="shared" si="0"/>
        <v>0</v>
      </c>
    </row>
    <row r="80" spans="1:15" ht="15.75" customHeight="1" x14ac:dyDescent="0.25">
      <c r="A80" s="9"/>
      <c r="B80" s="217"/>
      <c r="C80" s="193"/>
      <c r="D80" s="193"/>
      <c r="E80" s="193"/>
      <c r="F80" s="189"/>
      <c r="G80" s="191"/>
      <c r="H80" s="55">
        <v>0</v>
      </c>
      <c r="I80" s="89">
        <v>13368.94</v>
      </c>
      <c r="J80" s="223" t="s">
        <v>13</v>
      </c>
      <c r="K80" s="224"/>
      <c r="L80" s="94"/>
      <c r="M80" s="179"/>
      <c r="N80" s="179"/>
      <c r="O80" s="181"/>
    </row>
    <row r="81" spans="1:15" ht="80.25" customHeight="1" x14ac:dyDescent="0.25">
      <c r="A81" s="9"/>
      <c r="B81" s="84" t="s">
        <v>23</v>
      </c>
      <c r="C81" s="85">
        <v>921</v>
      </c>
      <c r="D81" s="85">
        <v>92120</v>
      </c>
      <c r="E81" s="85">
        <v>6580</v>
      </c>
      <c r="F81" s="86" t="s">
        <v>57</v>
      </c>
      <c r="G81" s="87">
        <v>21000</v>
      </c>
      <c r="H81" s="55">
        <v>21000</v>
      </c>
      <c r="I81" s="89">
        <v>0</v>
      </c>
      <c r="J81" s="174" t="s">
        <v>13</v>
      </c>
      <c r="K81" s="194"/>
      <c r="L81" s="94"/>
      <c r="M81" s="148">
        <v>0</v>
      </c>
      <c r="N81" s="148">
        <v>21000</v>
      </c>
      <c r="O81" s="149">
        <f t="shared" ref="O81:O83" si="10">SUM(M81:N81)</f>
        <v>21000</v>
      </c>
    </row>
    <row r="82" spans="1:15" ht="80.25" customHeight="1" x14ac:dyDescent="0.25">
      <c r="A82" s="9"/>
      <c r="B82" s="167" t="s">
        <v>26</v>
      </c>
      <c r="C82" s="161">
        <v>921</v>
      </c>
      <c r="D82" s="161">
        <v>92120</v>
      </c>
      <c r="E82" s="161">
        <v>6580</v>
      </c>
      <c r="F82" s="168" t="s">
        <v>95</v>
      </c>
      <c r="G82" s="169">
        <v>40000</v>
      </c>
      <c r="H82" s="170">
        <v>40000</v>
      </c>
      <c r="I82" s="171">
        <v>0</v>
      </c>
      <c r="J82" s="282" t="s">
        <v>13</v>
      </c>
      <c r="K82" s="284"/>
      <c r="L82" s="94"/>
      <c r="M82" s="148"/>
      <c r="N82" s="148"/>
      <c r="O82" s="149"/>
    </row>
    <row r="83" spans="1:15" ht="79.5" thickBot="1" x14ac:dyDescent="0.3">
      <c r="A83" s="9"/>
      <c r="B83" s="61" t="s">
        <v>27</v>
      </c>
      <c r="C83" s="62">
        <v>921</v>
      </c>
      <c r="D83" s="62">
        <v>92120</v>
      </c>
      <c r="E83" s="62">
        <v>6580</v>
      </c>
      <c r="F83" s="63" t="s">
        <v>90</v>
      </c>
      <c r="G83" s="64">
        <v>11000</v>
      </c>
      <c r="H83" s="128">
        <v>0</v>
      </c>
      <c r="I83" s="72">
        <v>11000</v>
      </c>
      <c r="J83" s="195" t="s">
        <v>13</v>
      </c>
      <c r="K83" s="196"/>
      <c r="L83" s="94"/>
      <c r="M83" s="123">
        <v>0</v>
      </c>
      <c r="N83" s="123">
        <v>0</v>
      </c>
      <c r="O83" s="124">
        <f t="shared" si="10"/>
        <v>0</v>
      </c>
    </row>
    <row r="84" spans="1:15" x14ac:dyDescent="0.25">
      <c r="B84" s="197" t="s">
        <v>40</v>
      </c>
      <c r="C84" s="198"/>
      <c r="D84" s="198"/>
      <c r="E84" s="198"/>
      <c r="F84" s="199"/>
      <c r="G84" s="81">
        <f>SUM(G73:G83)</f>
        <v>1380370.05</v>
      </c>
      <c r="H84" s="81">
        <f>SUM(H73:H83)</f>
        <v>69080</v>
      </c>
      <c r="I84" s="81">
        <f>SUM(I73:I83)</f>
        <v>1311290.0499999998</v>
      </c>
      <c r="J84" s="200"/>
      <c r="K84" s="201"/>
      <c r="M84" s="125">
        <f>SUM(M73:M83)</f>
        <v>0</v>
      </c>
      <c r="N84" s="125">
        <f t="shared" ref="N84:O84" si="11">SUM(N73:N83)</f>
        <v>21000</v>
      </c>
      <c r="O84" s="125">
        <f t="shared" si="11"/>
        <v>21000</v>
      </c>
    </row>
    <row r="85" spans="1:15" ht="15" customHeight="1" x14ac:dyDescent="0.25">
      <c r="B85" s="202" t="s">
        <v>58</v>
      </c>
      <c r="C85" s="203"/>
      <c r="D85" s="203"/>
      <c r="E85" s="203"/>
      <c r="F85" s="204"/>
      <c r="G85" s="208">
        <f>SUM(G84,G72,G63,G61,G57,G52,G47,G43,G38)</f>
        <v>45029399.209999993</v>
      </c>
      <c r="H85" s="208">
        <f>SUM(H84,H72,H63,H61,H57,H52,H47,H43,H38)</f>
        <v>14585003.909999998</v>
      </c>
      <c r="I85" s="208">
        <f>SUM(I84,I72,I63,I61,I57,I52,I47,I43,I38)</f>
        <v>24732895.300000001</v>
      </c>
      <c r="J85" s="210"/>
      <c r="K85" s="211"/>
      <c r="M85" s="176">
        <f>SUM(M84,M72,M63,M61,M57,M52,M47,M43,M38)</f>
        <v>8057289.8399999999</v>
      </c>
      <c r="N85" s="176">
        <f t="shared" ref="N85:O85" si="12">SUM(N84,N72,N63,N61,N57,N52,N47,N43,N38)</f>
        <v>2471051.7400000002</v>
      </c>
      <c r="O85" s="176">
        <f t="shared" si="12"/>
        <v>10528341.580000002</v>
      </c>
    </row>
    <row r="86" spans="1:15" ht="15" customHeight="1" x14ac:dyDescent="0.25">
      <c r="B86" s="205"/>
      <c r="C86" s="206"/>
      <c r="D86" s="206"/>
      <c r="E86" s="206"/>
      <c r="F86" s="207"/>
      <c r="G86" s="209"/>
      <c r="H86" s="209"/>
      <c r="I86" s="209"/>
      <c r="J86" s="212"/>
      <c r="K86" s="213"/>
      <c r="M86" s="177"/>
      <c r="N86" s="177"/>
      <c r="O86" s="177"/>
    </row>
    <row r="87" spans="1:15" x14ac:dyDescent="0.25">
      <c r="G87" s="33"/>
      <c r="H87" s="33"/>
    </row>
    <row r="88" spans="1:15" hidden="1" x14ac:dyDescent="0.25">
      <c r="G88" s="33"/>
      <c r="H88" s="33"/>
    </row>
    <row r="89" spans="1:15" hidden="1" x14ac:dyDescent="0.25">
      <c r="B89" s="34"/>
      <c r="C89" s="34"/>
      <c r="D89" s="34"/>
      <c r="E89" s="34"/>
      <c r="F89" s="34"/>
      <c r="G89" s="35"/>
      <c r="H89" s="41">
        <f>SUM(H80:H83,H73:H78,H66:H68,H64,H62:H62,H58:H60,H53,H48:H50,H44:H46,H13:H20,H22:H37)</f>
        <v>6401275.3899999997</v>
      </c>
    </row>
    <row r="90" spans="1:15" hidden="1" x14ac:dyDescent="0.25">
      <c r="B90" s="9"/>
      <c r="C90" s="9"/>
      <c r="D90" s="9"/>
      <c r="E90" s="9"/>
      <c r="F90" s="9"/>
      <c r="G90" s="36"/>
      <c r="H90" s="36">
        <f>H89-H18</f>
        <v>5007332.3899999997</v>
      </c>
    </row>
    <row r="91" spans="1:15" x14ac:dyDescent="0.25">
      <c r="B91" s="9"/>
      <c r="C91" s="9"/>
      <c r="D91" s="9"/>
      <c r="E91" s="9"/>
      <c r="F91" s="9"/>
      <c r="G91" s="37"/>
      <c r="H91" s="37"/>
    </row>
    <row r="92" spans="1:15" x14ac:dyDescent="0.25">
      <c r="B92" s="9"/>
      <c r="C92" s="9"/>
      <c r="D92" s="9"/>
      <c r="E92" s="9"/>
      <c r="F92" s="9"/>
      <c r="G92" s="37"/>
      <c r="H92" s="37"/>
      <c r="I92" s="38"/>
    </row>
  </sheetData>
  <mergeCells count="208">
    <mergeCell ref="J67:K67"/>
    <mergeCell ref="J82:K82"/>
    <mergeCell ref="J36:K36"/>
    <mergeCell ref="B13:B14"/>
    <mergeCell ref="C13:C14"/>
    <mergeCell ref="D13:D14"/>
    <mergeCell ref="F13:F14"/>
    <mergeCell ref="G13:G14"/>
    <mergeCell ref="J13:K13"/>
    <mergeCell ref="J14:K14"/>
    <mergeCell ref="J15:K15"/>
    <mergeCell ref="J17:K17"/>
    <mergeCell ref="B18:B19"/>
    <mergeCell ref="C18:C19"/>
    <mergeCell ref="D18:D19"/>
    <mergeCell ref="E18:E19"/>
    <mergeCell ref="F18:F19"/>
    <mergeCell ref="J16:K16"/>
    <mergeCell ref="J23:K23"/>
    <mergeCell ref="B24:B25"/>
    <mergeCell ref="C24:C25"/>
    <mergeCell ref="D24:D25"/>
    <mergeCell ref="F24:F25"/>
    <mergeCell ref="G24:G25"/>
    <mergeCell ref="J1:K1"/>
    <mergeCell ref="B3:D3"/>
    <mergeCell ref="A6:K6"/>
    <mergeCell ref="B11:B12"/>
    <mergeCell ref="C11:E11"/>
    <mergeCell ref="F11:F12"/>
    <mergeCell ref="G11:I11"/>
    <mergeCell ref="J11:K12"/>
    <mergeCell ref="J3:K3"/>
    <mergeCell ref="J24:K24"/>
    <mergeCell ref="J25:K25"/>
    <mergeCell ref="J19:K19"/>
    <mergeCell ref="J20:K20"/>
    <mergeCell ref="B21:B22"/>
    <mergeCell ref="C21:C22"/>
    <mergeCell ref="D21:D22"/>
    <mergeCell ref="F21:F22"/>
    <mergeCell ref="G21:G22"/>
    <mergeCell ref="J21:K21"/>
    <mergeCell ref="J22:K22"/>
    <mergeCell ref="G18:G19"/>
    <mergeCell ref="J18:K18"/>
    <mergeCell ref="J26:K26"/>
    <mergeCell ref="J27:K27"/>
    <mergeCell ref="B28:B29"/>
    <mergeCell ref="C28:C29"/>
    <mergeCell ref="D28:D29"/>
    <mergeCell ref="F28:F29"/>
    <mergeCell ref="G28:G29"/>
    <mergeCell ref="J28:K28"/>
    <mergeCell ref="J29:K29"/>
    <mergeCell ref="J44:K44"/>
    <mergeCell ref="J46:K46"/>
    <mergeCell ref="B47:F47"/>
    <mergeCell ref="J48:K48"/>
    <mergeCell ref="J50:K50"/>
    <mergeCell ref="B52:F52"/>
    <mergeCell ref="J30:K30"/>
    <mergeCell ref="J31:K31"/>
    <mergeCell ref="J32:K32"/>
    <mergeCell ref="J37:K37"/>
    <mergeCell ref="B43:F43"/>
    <mergeCell ref="J45:K45"/>
    <mergeCell ref="J33:K33"/>
    <mergeCell ref="J34:K34"/>
    <mergeCell ref="J35:K35"/>
    <mergeCell ref="J38:K38"/>
    <mergeCell ref="J39:K39"/>
    <mergeCell ref="J41:K41"/>
    <mergeCell ref="B38:F38"/>
    <mergeCell ref="J51:K51"/>
    <mergeCell ref="B39:B40"/>
    <mergeCell ref="C39:C40"/>
    <mergeCell ref="D39:D40"/>
    <mergeCell ref="E39:E40"/>
    <mergeCell ref="J53:K53"/>
    <mergeCell ref="B57:F57"/>
    <mergeCell ref="B58:B59"/>
    <mergeCell ref="C58:C59"/>
    <mergeCell ref="D58:D59"/>
    <mergeCell ref="F58:F59"/>
    <mergeCell ref="G58:G59"/>
    <mergeCell ref="J58:K58"/>
    <mergeCell ref="J59:K59"/>
    <mergeCell ref="B55:B56"/>
    <mergeCell ref="C55:C56"/>
    <mergeCell ref="D55:D56"/>
    <mergeCell ref="F55:F56"/>
    <mergeCell ref="J56:K56"/>
    <mergeCell ref="G55:G56"/>
    <mergeCell ref="J54:K54"/>
    <mergeCell ref="B65:B66"/>
    <mergeCell ref="C65:C66"/>
    <mergeCell ref="D65:D66"/>
    <mergeCell ref="F65:F66"/>
    <mergeCell ref="G65:G66"/>
    <mergeCell ref="J65:K65"/>
    <mergeCell ref="J66:K66"/>
    <mergeCell ref="J60:K60"/>
    <mergeCell ref="B61:F61"/>
    <mergeCell ref="J61:K61"/>
    <mergeCell ref="J62:K62"/>
    <mergeCell ref="B63:F63"/>
    <mergeCell ref="J64:K64"/>
    <mergeCell ref="F76:F77"/>
    <mergeCell ref="G76:G77"/>
    <mergeCell ref="J76:K76"/>
    <mergeCell ref="J77:K77"/>
    <mergeCell ref="J68:K68"/>
    <mergeCell ref="B72:F72"/>
    <mergeCell ref="J72:K72"/>
    <mergeCell ref="B73:B74"/>
    <mergeCell ref="C73:C74"/>
    <mergeCell ref="D73:D74"/>
    <mergeCell ref="E73:E74"/>
    <mergeCell ref="F73:F74"/>
    <mergeCell ref="G73:G74"/>
    <mergeCell ref="J73:K73"/>
    <mergeCell ref="J74:K74"/>
    <mergeCell ref="J69:K69"/>
    <mergeCell ref="J71:K71"/>
    <mergeCell ref="J70:K70"/>
    <mergeCell ref="M55:M56"/>
    <mergeCell ref="J81:K81"/>
    <mergeCell ref="J83:K83"/>
    <mergeCell ref="B84:F84"/>
    <mergeCell ref="J84:K84"/>
    <mergeCell ref="B85:F86"/>
    <mergeCell ref="G85:G86"/>
    <mergeCell ref="H85:H86"/>
    <mergeCell ref="I85:I86"/>
    <mergeCell ref="J85:K86"/>
    <mergeCell ref="J78:K78"/>
    <mergeCell ref="B79:B80"/>
    <mergeCell ref="C79:C80"/>
    <mergeCell ref="D79:D80"/>
    <mergeCell ref="E79:E80"/>
    <mergeCell ref="F79:F80"/>
    <mergeCell ref="G79:G80"/>
    <mergeCell ref="J79:K79"/>
    <mergeCell ref="J80:K80"/>
    <mergeCell ref="J75:K75"/>
    <mergeCell ref="B76:B77"/>
    <mergeCell ref="C76:C77"/>
    <mergeCell ref="D76:D77"/>
    <mergeCell ref="E76:E77"/>
    <mergeCell ref="F39:F40"/>
    <mergeCell ref="G39:G40"/>
    <mergeCell ref="J40:K40"/>
    <mergeCell ref="J42:K42"/>
    <mergeCell ref="B41:B42"/>
    <mergeCell ref="C41:C42"/>
    <mergeCell ref="D41:D42"/>
    <mergeCell ref="E41:E42"/>
    <mergeCell ref="F41:F42"/>
    <mergeCell ref="G41:G42"/>
    <mergeCell ref="N18:N19"/>
    <mergeCell ref="M65:M66"/>
    <mergeCell ref="N65:N66"/>
    <mergeCell ref="M9:O9"/>
    <mergeCell ref="O55:O56"/>
    <mergeCell ref="O58:O59"/>
    <mergeCell ref="O65:O66"/>
    <mergeCell ref="M10:M12"/>
    <mergeCell ref="N10:N12"/>
    <mergeCell ref="O10:O12"/>
    <mergeCell ref="M13:M14"/>
    <mergeCell ref="N13:N14"/>
    <mergeCell ref="O13:O14"/>
    <mergeCell ref="O18:O19"/>
    <mergeCell ref="M21:M22"/>
    <mergeCell ref="N21:N22"/>
    <mergeCell ref="O21:O22"/>
    <mergeCell ref="M24:M25"/>
    <mergeCell ref="N24:N25"/>
    <mergeCell ref="O24:O25"/>
    <mergeCell ref="M28:M29"/>
    <mergeCell ref="N28:N29"/>
    <mergeCell ref="O28:O29"/>
    <mergeCell ref="M18:M19"/>
    <mergeCell ref="J49:K49"/>
    <mergeCell ref="M85:M86"/>
    <mergeCell ref="N85:N86"/>
    <mergeCell ref="O85:O86"/>
    <mergeCell ref="M39:M40"/>
    <mergeCell ref="N39:N40"/>
    <mergeCell ref="O39:O40"/>
    <mergeCell ref="M41:M42"/>
    <mergeCell ref="N41:N42"/>
    <mergeCell ref="O41:O42"/>
    <mergeCell ref="M79:M80"/>
    <mergeCell ref="N79:N80"/>
    <mergeCell ref="O79:O80"/>
    <mergeCell ref="M76:M77"/>
    <mergeCell ref="N76:N77"/>
    <mergeCell ref="O76:O77"/>
    <mergeCell ref="M73:M74"/>
    <mergeCell ref="N73:N74"/>
    <mergeCell ref="O73:O74"/>
    <mergeCell ref="N55:N56"/>
    <mergeCell ref="M58:M59"/>
    <mergeCell ref="N58:N59"/>
    <mergeCell ref="L55:L56"/>
    <mergeCell ref="J55:K55"/>
  </mergeCells>
  <pageMargins left="0.7" right="0.7" top="0.75" bottom="0.75" header="0.3" footer="0.3"/>
  <pageSetup paperSize="8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zadań inwestycyjnych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FN-01</dc:creator>
  <cp:lastModifiedBy>FN-01</cp:lastModifiedBy>
  <cp:lastPrinted>2024-08-12T10:47:22Z</cp:lastPrinted>
  <dcterms:created xsi:type="dcterms:W3CDTF">2023-11-09T13:22:00Z</dcterms:created>
  <dcterms:modified xsi:type="dcterms:W3CDTF">2024-09-18T11:58:45Z</dcterms:modified>
</cp:coreProperties>
</file>