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-01\Desktop\budżet\BUDŻET 2025\AUTOPOPRAWKA\"/>
    </mc:Choice>
  </mc:AlternateContent>
  <bookViews>
    <workbookView xWindow="0" yWindow="0" windowWidth="28800" windowHeight="11715"/>
  </bookViews>
  <sheets>
    <sheet name="wykaz zadań inwestycyjnych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H68" i="1"/>
  <c r="H33" i="1"/>
  <c r="G33" i="1"/>
  <c r="I69" i="1" l="1"/>
  <c r="H70" i="1"/>
  <c r="I68" i="1"/>
  <c r="G46" i="1"/>
  <c r="H41" i="1"/>
  <c r="I41" i="1"/>
  <c r="G41" i="1"/>
  <c r="I70" i="1" l="1"/>
  <c r="H61" i="1"/>
  <c r="G37" i="1" l="1"/>
  <c r="H37" i="1"/>
  <c r="I37" i="1" l="1"/>
  <c r="G30" i="1" l="1"/>
  <c r="I50" i="1"/>
  <c r="H50" i="1"/>
  <c r="I61" i="1"/>
  <c r="G61" i="1"/>
  <c r="I30" i="1" l="1"/>
  <c r="H30" i="1"/>
  <c r="H45" i="1" l="1"/>
  <c r="H62" i="1" s="1"/>
  <c r="G50" i="1" l="1"/>
  <c r="H66" i="1" l="1"/>
  <c r="H67" i="1" s="1"/>
  <c r="I45" i="1" l="1"/>
  <c r="G45" i="1"/>
  <c r="I33" i="1"/>
  <c r="G62" i="1" l="1"/>
  <c r="I62" i="1"/>
</calcChain>
</file>

<file path=xl/sharedStrings.xml><?xml version="1.0" encoding="utf-8"?>
<sst xmlns="http://schemas.openxmlformats.org/spreadsheetml/2006/main" count="132" uniqueCount="69">
  <si>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</si>
  <si>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</si>
  <si>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</si>
  <si>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</si>
  <si>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</si>
  <si>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</si>
  <si>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</si>
  <si>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</si>
  <si>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</si>
  <si>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</si>
  <si>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</si>
  <si>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</si>
  <si>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</si>
  <si>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</si>
  <si>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</si>
  <si>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3.</t>
  </si>
  <si>
    <t>4.</t>
  </si>
  <si>
    <t>5.</t>
  </si>
  <si>
    <t>Rządowy Fundusz Polski Ład - Program Inwestycji Strategicznych - edycja 8</t>
  </si>
  <si>
    <t>"Przebudowa drogi powiatowej nr 2273R Bóbrka – Łobozew polegająca na budowie chodnika”</t>
  </si>
  <si>
    <t>11.</t>
  </si>
  <si>
    <t>Dokumentacja projektowa - chodnik Łukawica - Lesko</t>
  </si>
  <si>
    <t>RAZEM</t>
  </si>
  <si>
    <t>"Przebudowa  Szpitala Powiatowego w  Lesku formule zaprojektuj i wybuduj"</t>
  </si>
  <si>
    <t>Rządowy Fundusz Polski Ład - Program Inwestycji Strategicznych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</si>
  <si>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</si>
  <si>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</si>
  <si>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</si>
  <si>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</si>
  <si>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</si>
  <si>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</si>
  <si>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</si>
  <si>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ŁĄCZNIE</t>
  </si>
  <si>
    <t>Nazwa zadania inwestycyjnego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</si>
  <si>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</si>
  <si>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</si>
  <si>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</si>
  <si>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</si>
  <si>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</si>
  <si>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</si>
  <si>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</si>
  <si>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</si>
  <si>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</si>
  <si>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Nadzór inwestorski nad zadaniem: "Rozbudowa i przebudowa drogi powiatowej nr 2293R Olszanica – Ropienka – Wojtkówka na odcinku Olszanica – Wańkowa” + tablice</t>
  </si>
  <si>
    <t>Dokumentacja projektowa - przebudowa drogi w m-ci Weremień</t>
  </si>
  <si>
    <t>Dokumentacja projektowa - chodnik Stężnica</t>
  </si>
  <si>
    <t>Dokumentacja projektowa - chodnik Bóbrka</t>
  </si>
  <si>
    <t>Dokumentacja na przebudowę schodów w budynku przy ul. K.Wielkiego 4 w Lesku wraz z zagospodarowaniem terenu</t>
  </si>
  <si>
    <t xml:space="preserve">Inwentaryzacja i ekspertyza techniczna budynku przy Rynek 1 </t>
  </si>
  <si>
    <t>Dokumetacja projektowa - przebudowa, nadbudowa i rozbudowa budynku przy Rynek 1</t>
  </si>
  <si>
    <t>Rozbudowa zadaszonego tarasu       w SOSW</t>
  </si>
  <si>
    <t>Przebudowa kanalizacji polegająca na rozdzieleniu kanalizacji sanitarnej i deszczowej ZSTiA + inspektor nadzoru</t>
  </si>
  <si>
    <t>Termomodernizacja budynku ZPO + inspektor nadzoru</t>
  </si>
  <si>
    <t>Budowa podjazdu dla osób niepełnosprawnych do budynku przy ul. Piłsudskiego 5</t>
  </si>
  <si>
    <t>Dokumentacja projektowa - przebudowa drogi powiatowej w m-ci Hoczew</t>
  </si>
  <si>
    <t>Tabela Nr  7</t>
  </si>
  <si>
    <t>Planowane do realizacji zadania inwestycyjne na rok 2025</t>
  </si>
  <si>
    <t>6.</t>
  </si>
  <si>
    <t>7.</t>
  </si>
  <si>
    <t>8.</t>
  </si>
  <si>
    <t>9.</t>
  </si>
  <si>
    <t>10.</t>
  </si>
  <si>
    <t>Dokumentacja projektowa - chodnik Bezmiechowa Górna i Dolna</t>
  </si>
  <si>
    <t>Dokumentacja projektowa - chodnik Jankowce</t>
  </si>
  <si>
    <t>12.</t>
  </si>
  <si>
    <t>13.</t>
  </si>
  <si>
    <t>Dokumentacja projektowa dla montażu windy zewnętrznej do budynku wraz z zagospodarowaniem terenu przy ul. W. Pola 1 w Lesku</t>
  </si>
  <si>
    <r>
      <rPr>
        <sz val="12"/>
        <rFont val="Times New Roman"/>
        <family val="1"/>
        <charset val="238"/>
      </rPr>
      <t xml:space="preserve">"Przebudowa dróg powiatowych w ramach poprawy bezpieczeństwa użytkowników” Stężnica, Myczkowce, Weremień   </t>
    </r>
    <r>
      <rPr>
        <sz val="10"/>
        <rFont val="Times New Roman"/>
        <family val="1"/>
        <charset val="238"/>
      </rPr>
      <t xml:space="preserve">                                                      A) Przebudowa drogi powiatowej nr 2279R Baligród – Wołkowyja na dz. 366/3 w m-ci Baligród oraz na dz. 211/1 w miejscowości Stężnica, polegającej na przebudowie nawierzchni i budowie chodnika”, na odcinku 
923,00 metrów, szerokość projektowanego chodnika przy jezdni około 2,00 m, szerokość projektowanej jezdni 5,00 m, szerokość utwardzonego pobocza 0,75 m, w km 0+439 – 1+362
B) Przebudowa drogi powiatowej nr 2272R Uherce Mineralne – Myczkowce – Bóbrka poprzez budowę chodnika w miejscowości Myczkowce”, na odcinki 294,57 metrów w miejscowości Myczkowce, szerokość chodnika 1,80 m, długość chodnika 278,09 m,  w km 4+543,13 – 4+837,70                                     C) „Przebudowa drogi powiatowej nr 2270R droga przez wieś Weremień polegająca na przebudowie drogi”, 
w km 0+720 – 1+500 na odcinku 780,00 metrów w miejscowości Weremień, szerokość projektowanej jezdni 5,00 m, szerokość poboczy 2x0,75 m. w km 0+720 – 1+500. 
</t>
    </r>
  </si>
  <si>
    <r>
      <rPr>
        <sz val="12"/>
        <rFont val="Times New Roman"/>
        <family val="1"/>
        <charset val="238"/>
      </rPr>
      <t xml:space="preserve">"Przebudowa dwóch dróg powiatowych w ramach poprawy bezpieczeństwa użytkowników”  Jankowce, Buk-Dołżyca                                                 </t>
    </r>
    <r>
      <rPr>
        <sz val="11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A). Przebudowa drogi powiatowej nr 2267R Lesko – Jankowce – Glinne poprzez budowę chodnika w miejscowości Jankowce”, na odcinku 781 metrów, szerokość projektowanego chodnika około 2,15 m, w km 2+619 - 3+400.                                                            B). Przebudowa drogi powiatowej nr 2283R Bukowiec – Dołżyca”, (polegająca na położeniu nowej nawierzchni asfaltowej i wykonaniu pobocza) na odcinku 1000 metrów w miejscowości, przy szerokości jezdni 5,000 m, szerokość poboczny 2x0,75 m w miejscowości Dołżyca w km 11+750 – 12+750.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</si>
</sst>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ill="1" applyAlignment="1">
      <alignment wrapText="1"/>
    </xf>
    <xf numFmtId="0" fontId="2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right" vertical="center"/>
    </xf>
    <xf numFmtId="4" fontId="2" fillId="3" borderId="23" xfId="0" applyNumberFormat="1" applyFont="1" applyFill="1" applyBorder="1" applyAlignment="1">
      <alignment horizontal="right" vertical="center"/>
    </xf>
    <xf numFmtId="4" fontId="8" fillId="3" borderId="16" xfId="1" applyNumberFormat="1" applyFont="1" applyFill="1" applyBorder="1" applyAlignment="1">
      <alignment vertical="center"/>
    </xf>
    <xf numFmtId="4" fontId="8" fillId="3" borderId="7" xfId="1" applyNumberFormat="1" applyFont="1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/>
    <xf numFmtId="4" fontId="12" fillId="0" borderId="0" xfId="0" applyNumberFormat="1" applyFont="1" applyFill="1" applyBorder="1"/>
    <xf numFmtId="0" fontId="12" fillId="0" borderId="0" xfId="0" applyFont="1"/>
    <xf numFmtId="0" fontId="6" fillId="3" borderId="7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7" xfId="1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/>
    </xf>
    <xf numFmtId="4" fontId="2" fillId="3" borderId="16" xfId="0" applyNumberFormat="1" applyFont="1" applyFill="1" applyBorder="1"/>
    <xf numFmtId="4" fontId="2" fillId="3" borderId="7" xfId="0" applyNumberFormat="1" applyFont="1" applyFill="1" applyBorder="1" applyAlignment="1">
      <alignment horizontal="right"/>
    </xf>
    <xf numFmtId="4" fontId="2" fillId="3" borderId="7" xfId="0" applyNumberFormat="1" applyFont="1" applyFill="1" applyBorder="1"/>
    <xf numFmtId="0" fontId="2" fillId="3" borderId="23" xfId="0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vertical="center"/>
    </xf>
    <xf numFmtId="4" fontId="2" fillId="3" borderId="16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A22" zoomScale="110" zoomScaleNormal="110" workbookViewId="0">
      <selection activeCell="F14" sqref="F14:F15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hidden="1" customWidth="1"/>
    <col min="10" max="10" width="27.42578125" customWidth="1"/>
    <col min="11" max="11" width="9.140625" customWidth="1"/>
    <col min="12" max="12" width="11.42578125" style="58" bestFit="1" customWidth="1"/>
  </cols>
  <sheetData>
    <row r="1" spans="1:12" x14ac:dyDescent="0.25">
      <c r="J1" s="114"/>
      <c r="K1" s="114"/>
    </row>
    <row r="3" spans="1:12" x14ac:dyDescent="0.25">
      <c r="B3" s="115" t="s">
        <v>0</v>
      </c>
      <c r="C3" s="115"/>
      <c r="D3" s="115"/>
      <c r="E3" s="3"/>
      <c r="F3" s="4"/>
      <c r="G3" s="5"/>
      <c r="J3" s="125" t="s">
        <v>55</v>
      </c>
      <c r="K3" s="125"/>
    </row>
    <row r="6" spans="1:12" ht="18.75" x14ac:dyDescent="0.3">
      <c r="A6" s="116" t="s">
        <v>56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9" spans="1:12" s="7" customFormat="1" ht="45.75" customHeight="1" x14ac:dyDescent="0.25">
      <c r="A9" s="6"/>
      <c r="B9" s="117" t="s">
        <v>1</v>
      </c>
      <c r="C9" s="119"/>
      <c r="D9" s="119"/>
      <c r="E9" s="120"/>
      <c r="F9" s="117" t="s">
        <v>33</v>
      </c>
      <c r="G9" s="121" t="s">
        <v>2</v>
      </c>
      <c r="H9" s="122"/>
      <c r="I9" s="123"/>
      <c r="J9" s="124" t="s">
        <v>3</v>
      </c>
      <c r="K9" s="124"/>
      <c r="L9" s="59"/>
    </row>
    <row r="10" spans="1:12" ht="57.75" thickBot="1" x14ac:dyDescent="0.3">
      <c r="A10" s="8"/>
      <c r="B10" s="118"/>
      <c r="C10" s="39" t="s">
        <v>4</v>
      </c>
      <c r="D10" s="39" t="s">
        <v>5</v>
      </c>
      <c r="E10" s="39" t="s">
        <v>6</v>
      </c>
      <c r="F10" s="118"/>
      <c r="G10" s="38" t="s">
        <v>7</v>
      </c>
      <c r="H10" s="38" t="s">
        <v>8</v>
      </c>
      <c r="I10" s="40" t="s">
        <v>9</v>
      </c>
      <c r="J10" s="117"/>
      <c r="K10" s="117"/>
    </row>
    <row r="11" spans="1:12" ht="63" customHeight="1" x14ac:dyDescent="0.25">
      <c r="A11" s="8"/>
      <c r="B11" s="94" t="s">
        <v>10</v>
      </c>
      <c r="C11" s="96">
        <v>600</v>
      </c>
      <c r="D11" s="96">
        <v>60014</v>
      </c>
      <c r="E11" s="41">
        <v>6370</v>
      </c>
      <c r="F11" s="98" t="s">
        <v>11</v>
      </c>
      <c r="G11" s="100">
        <v>2045000</v>
      </c>
      <c r="H11" s="42">
        <v>997500</v>
      </c>
      <c r="I11" s="42">
        <v>997500</v>
      </c>
      <c r="J11" s="102" t="s">
        <v>12</v>
      </c>
      <c r="K11" s="103"/>
      <c r="L11" s="56"/>
    </row>
    <row r="12" spans="1:12" ht="15.75" x14ac:dyDescent="0.25">
      <c r="A12" s="8"/>
      <c r="B12" s="95"/>
      <c r="C12" s="97"/>
      <c r="D12" s="97"/>
      <c r="E12" s="37">
        <v>6050</v>
      </c>
      <c r="F12" s="99"/>
      <c r="G12" s="101"/>
      <c r="H12" s="9">
        <v>50000</v>
      </c>
      <c r="I12" s="9">
        <v>0</v>
      </c>
      <c r="J12" s="104" t="s">
        <v>13</v>
      </c>
      <c r="K12" s="105"/>
      <c r="L12" s="56"/>
    </row>
    <row r="13" spans="1:12" ht="105.75" customHeight="1" thickBot="1" x14ac:dyDescent="0.3">
      <c r="A13" s="8"/>
      <c r="B13" s="43" t="s">
        <v>14</v>
      </c>
      <c r="C13" s="37">
        <v>600</v>
      </c>
      <c r="D13" s="37">
        <v>60014</v>
      </c>
      <c r="E13" s="37">
        <v>6050</v>
      </c>
      <c r="F13" s="11" t="s">
        <v>43</v>
      </c>
      <c r="G13" s="12">
        <v>41000</v>
      </c>
      <c r="H13" s="9">
        <v>20000</v>
      </c>
      <c r="I13" s="9">
        <v>21000</v>
      </c>
      <c r="J13" s="104" t="s">
        <v>13</v>
      </c>
      <c r="K13" s="105"/>
      <c r="L13" s="56"/>
    </row>
    <row r="14" spans="1:12" ht="91.5" customHeight="1" x14ac:dyDescent="0.25">
      <c r="A14" s="8"/>
      <c r="B14" s="108" t="s">
        <v>15</v>
      </c>
      <c r="C14" s="96">
        <v>600</v>
      </c>
      <c r="D14" s="96">
        <v>60014</v>
      </c>
      <c r="E14" s="41">
        <v>6370</v>
      </c>
      <c r="F14" s="172" t="s">
        <v>68</v>
      </c>
      <c r="G14" s="110">
        <v>3186033.7</v>
      </c>
      <c r="H14" s="42">
        <v>997500</v>
      </c>
      <c r="I14" s="63">
        <v>0</v>
      </c>
      <c r="J14" s="102" t="s">
        <v>18</v>
      </c>
      <c r="K14" s="103"/>
      <c r="L14" s="56"/>
    </row>
    <row r="15" spans="1:12" ht="161.25" customHeight="1" x14ac:dyDescent="0.25">
      <c r="A15" s="8"/>
      <c r="B15" s="109"/>
      <c r="C15" s="97"/>
      <c r="D15" s="97"/>
      <c r="E15" s="60">
        <v>6050</v>
      </c>
      <c r="F15" s="173"/>
      <c r="G15" s="111"/>
      <c r="H15" s="9">
        <v>0</v>
      </c>
      <c r="I15" s="64">
        <v>0</v>
      </c>
      <c r="J15" s="104" t="s">
        <v>13</v>
      </c>
      <c r="K15" s="105"/>
      <c r="L15" s="56"/>
    </row>
    <row r="16" spans="1:12" ht="87.75" customHeight="1" thickBot="1" x14ac:dyDescent="0.3">
      <c r="A16" s="8"/>
      <c r="B16" s="65" t="s">
        <v>16</v>
      </c>
      <c r="C16" s="66">
        <v>600</v>
      </c>
      <c r="D16" s="66">
        <v>60014</v>
      </c>
      <c r="E16" s="66">
        <v>6050</v>
      </c>
      <c r="F16" s="45" t="s">
        <v>37</v>
      </c>
      <c r="G16" s="67">
        <v>41000</v>
      </c>
      <c r="H16" s="68">
        <v>13524</v>
      </c>
      <c r="I16" s="69">
        <v>0</v>
      </c>
      <c r="J16" s="106" t="s">
        <v>13</v>
      </c>
      <c r="K16" s="107"/>
      <c r="L16" s="56"/>
    </row>
    <row r="17" spans="1:12" ht="59.25" customHeight="1" x14ac:dyDescent="0.25">
      <c r="A17" s="8"/>
      <c r="B17" s="108" t="s">
        <v>17</v>
      </c>
      <c r="C17" s="96">
        <v>600</v>
      </c>
      <c r="D17" s="96">
        <v>60014</v>
      </c>
      <c r="E17" s="41">
        <v>6370</v>
      </c>
      <c r="F17" s="98" t="s">
        <v>19</v>
      </c>
      <c r="G17" s="110">
        <v>2829000</v>
      </c>
      <c r="H17" s="63">
        <v>997000</v>
      </c>
      <c r="I17" s="63">
        <v>997000</v>
      </c>
      <c r="J17" s="102" t="s">
        <v>18</v>
      </c>
      <c r="K17" s="103"/>
      <c r="L17" s="56"/>
    </row>
    <row r="18" spans="1:12" ht="15.75" customHeight="1" x14ac:dyDescent="0.25">
      <c r="A18" s="8"/>
      <c r="B18" s="109"/>
      <c r="C18" s="97"/>
      <c r="D18" s="97"/>
      <c r="E18" s="60">
        <v>6050</v>
      </c>
      <c r="F18" s="99"/>
      <c r="G18" s="111"/>
      <c r="H18" s="64">
        <v>835000</v>
      </c>
      <c r="I18" s="64">
        <v>0</v>
      </c>
      <c r="J18" s="112" t="s">
        <v>13</v>
      </c>
      <c r="K18" s="113"/>
      <c r="L18" s="56"/>
    </row>
    <row r="19" spans="1:12" ht="96.75" customHeight="1" thickBot="1" x14ac:dyDescent="0.3">
      <c r="A19" s="8"/>
      <c r="B19" s="43" t="s">
        <v>57</v>
      </c>
      <c r="C19" s="35">
        <v>600</v>
      </c>
      <c r="D19" s="35">
        <v>60014</v>
      </c>
      <c r="E19" s="35">
        <v>6050</v>
      </c>
      <c r="F19" s="11" t="s">
        <v>38</v>
      </c>
      <c r="G19" s="12">
        <v>42800</v>
      </c>
      <c r="H19" s="15">
        <v>0</v>
      </c>
      <c r="I19" s="16">
        <v>42800</v>
      </c>
      <c r="J19" s="104" t="s">
        <v>13</v>
      </c>
      <c r="K19" s="105"/>
      <c r="L19" s="56"/>
    </row>
    <row r="20" spans="1:12" ht="91.5" customHeight="1" x14ac:dyDescent="0.25">
      <c r="A20" s="8"/>
      <c r="B20" s="108" t="s">
        <v>58</v>
      </c>
      <c r="C20" s="96">
        <v>600</v>
      </c>
      <c r="D20" s="96">
        <v>60014</v>
      </c>
      <c r="E20" s="41">
        <v>6370</v>
      </c>
      <c r="F20" s="175" t="s">
        <v>67</v>
      </c>
      <c r="G20" s="100">
        <v>6122469.5599999996</v>
      </c>
      <c r="H20" s="53">
        <v>2905724</v>
      </c>
      <c r="I20" s="70">
        <v>2905724</v>
      </c>
      <c r="J20" s="102" t="s">
        <v>18</v>
      </c>
      <c r="K20" s="103"/>
      <c r="L20" s="56"/>
    </row>
    <row r="21" spans="1:12" ht="314.25" customHeight="1" x14ac:dyDescent="0.25">
      <c r="A21" s="8"/>
      <c r="B21" s="109"/>
      <c r="C21" s="97"/>
      <c r="D21" s="97"/>
      <c r="E21" s="60">
        <v>6050</v>
      </c>
      <c r="F21" s="176"/>
      <c r="G21" s="101"/>
      <c r="H21" s="174">
        <v>0</v>
      </c>
      <c r="I21" s="71">
        <v>0</v>
      </c>
      <c r="J21" s="104" t="s">
        <v>13</v>
      </c>
      <c r="K21" s="105"/>
      <c r="L21" s="56"/>
    </row>
    <row r="22" spans="1:12" ht="93" customHeight="1" thickBot="1" x14ac:dyDescent="0.3">
      <c r="A22" s="8"/>
      <c r="B22" s="65" t="s">
        <v>59</v>
      </c>
      <c r="C22" s="66">
        <v>600</v>
      </c>
      <c r="D22" s="66">
        <v>60014</v>
      </c>
      <c r="E22" s="66">
        <v>6050</v>
      </c>
      <c r="F22" s="45" t="s">
        <v>39</v>
      </c>
      <c r="G22" s="49">
        <v>98640</v>
      </c>
      <c r="H22" s="50">
        <v>55820</v>
      </c>
      <c r="I22" s="51">
        <v>42820</v>
      </c>
      <c r="J22" s="106" t="s">
        <v>13</v>
      </c>
      <c r="K22" s="107"/>
      <c r="L22" s="56"/>
    </row>
    <row r="23" spans="1:12" ht="38.25" customHeight="1" x14ac:dyDescent="0.25">
      <c r="A23" s="8"/>
      <c r="B23" s="34" t="s">
        <v>60</v>
      </c>
      <c r="C23" s="14">
        <v>600</v>
      </c>
      <c r="D23" s="14">
        <v>60014</v>
      </c>
      <c r="E23" s="14">
        <v>6050</v>
      </c>
      <c r="F23" s="36" t="s">
        <v>21</v>
      </c>
      <c r="G23" s="47">
        <v>32000</v>
      </c>
      <c r="H23" s="48">
        <v>32000</v>
      </c>
      <c r="I23" s="46">
        <v>0</v>
      </c>
      <c r="J23" s="132" t="s">
        <v>13</v>
      </c>
      <c r="K23" s="133"/>
      <c r="L23" s="56"/>
    </row>
    <row r="24" spans="1:12" ht="57" customHeight="1" x14ac:dyDescent="0.25">
      <c r="A24" s="8"/>
      <c r="B24" s="57" t="s">
        <v>61</v>
      </c>
      <c r="C24" s="60">
        <v>600</v>
      </c>
      <c r="D24" s="60">
        <v>60014</v>
      </c>
      <c r="E24" s="60">
        <v>6050</v>
      </c>
      <c r="F24" s="11" t="s">
        <v>44</v>
      </c>
      <c r="G24" s="32">
        <v>50000</v>
      </c>
      <c r="H24" s="15">
        <v>50000</v>
      </c>
      <c r="I24" s="16">
        <v>0</v>
      </c>
      <c r="J24" s="104" t="s">
        <v>13</v>
      </c>
      <c r="K24" s="126"/>
      <c r="L24" s="56"/>
    </row>
    <row r="25" spans="1:12" ht="39" hidden="1" customHeight="1" x14ac:dyDescent="0.25">
      <c r="A25" s="8"/>
      <c r="B25" s="57" t="s">
        <v>20</v>
      </c>
      <c r="C25" s="91">
        <v>600</v>
      </c>
      <c r="D25" s="91">
        <v>60014</v>
      </c>
      <c r="E25" s="91">
        <v>6050</v>
      </c>
      <c r="F25" s="11" t="s">
        <v>45</v>
      </c>
      <c r="G25" s="32"/>
      <c r="H25" s="15"/>
      <c r="I25" s="16">
        <v>0</v>
      </c>
      <c r="J25" s="104" t="s">
        <v>13</v>
      </c>
      <c r="K25" s="126"/>
      <c r="L25" s="56">
        <v>15000</v>
      </c>
    </row>
    <row r="26" spans="1:12" ht="43.5" hidden="1" customHeight="1" x14ac:dyDescent="0.25">
      <c r="A26" s="8"/>
      <c r="B26" s="57">
        <v>12</v>
      </c>
      <c r="C26" s="91">
        <v>600</v>
      </c>
      <c r="D26" s="91">
        <v>60014</v>
      </c>
      <c r="E26" s="91">
        <v>6050</v>
      </c>
      <c r="F26" s="11" t="s">
        <v>46</v>
      </c>
      <c r="G26" s="32"/>
      <c r="H26" s="15"/>
      <c r="I26" s="16">
        <v>0</v>
      </c>
      <c r="J26" s="104" t="s">
        <v>13</v>
      </c>
      <c r="K26" s="126"/>
      <c r="L26" s="56">
        <v>45000</v>
      </c>
    </row>
    <row r="27" spans="1:12" ht="53.25" customHeight="1" x14ac:dyDescent="0.25">
      <c r="A27" s="8"/>
      <c r="B27" s="92" t="s">
        <v>20</v>
      </c>
      <c r="C27" s="91">
        <v>600</v>
      </c>
      <c r="D27" s="91">
        <v>60014</v>
      </c>
      <c r="E27" s="91">
        <v>6050</v>
      </c>
      <c r="F27" s="11" t="s">
        <v>62</v>
      </c>
      <c r="G27" s="93">
        <v>25830</v>
      </c>
      <c r="H27" s="15">
        <v>25830</v>
      </c>
      <c r="I27" s="16"/>
      <c r="J27" s="104" t="s">
        <v>13</v>
      </c>
      <c r="K27" s="126"/>
      <c r="L27" s="56"/>
    </row>
    <row r="28" spans="1:12" ht="43.5" customHeight="1" x14ac:dyDescent="0.25">
      <c r="A28" s="8"/>
      <c r="B28" s="92" t="s">
        <v>64</v>
      </c>
      <c r="C28" s="91">
        <v>600</v>
      </c>
      <c r="D28" s="91">
        <v>60014</v>
      </c>
      <c r="E28" s="91">
        <v>6050</v>
      </c>
      <c r="F28" s="11" t="s">
        <v>63</v>
      </c>
      <c r="G28" s="93">
        <v>38130</v>
      </c>
      <c r="H28" s="15">
        <v>38130</v>
      </c>
      <c r="I28" s="16"/>
      <c r="J28" s="104" t="s">
        <v>13</v>
      </c>
      <c r="K28" s="126"/>
      <c r="L28" s="56"/>
    </row>
    <row r="29" spans="1:12" ht="49.5" customHeight="1" x14ac:dyDescent="0.25">
      <c r="A29" s="8"/>
      <c r="B29" s="10" t="s">
        <v>65</v>
      </c>
      <c r="C29" s="31">
        <v>600</v>
      </c>
      <c r="D29" s="31">
        <v>60014</v>
      </c>
      <c r="E29" s="31">
        <v>6050</v>
      </c>
      <c r="F29" s="11" t="s">
        <v>54</v>
      </c>
      <c r="G29" s="32">
        <v>50000</v>
      </c>
      <c r="H29" s="15">
        <v>50000</v>
      </c>
      <c r="I29" s="16">
        <v>0</v>
      </c>
      <c r="J29" s="104" t="s">
        <v>13</v>
      </c>
      <c r="K29" s="126"/>
      <c r="L29" s="56"/>
    </row>
    <row r="30" spans="1:12" ht="15.75" x14ac:dyDescent="0.25">
      <c r="A30" s="8"/>
      <c r="B30" s="127" t="s">
        <v>22</v>
      </c>
      <c r="C30" s="128"/>
      <c r="D30" s="128"/>
      <c r="E30" s="128"/>
      <c r="F30" s="129"/>
      <c r="G30" s="17">
        <f>SUM(G8:G29)</f>
        <v>14601903.26</v>
      </c>
      <c r="H30" s="18">
        <f>SUM(H8:H29)</f>
        <v>7068028</v>
      </c>
      <c r="I30" s="19">
        <f>SUM(I8:I29)</f>
        <v>5006844</v>
      </c>
      <c r="J30" s="134"/>
      <c r="K30" s="135"/>
      <c r="L30" s="56"/>
    </row>
    <row r="31" spans="1:12" ht="47.25" x14ac:dyDescent="0.25">
      <c r="A31" s="8"/>
      <c r="B31" s="78" t="s">
        <v>10</v>
      </c>
      <c r="C31" s="89">
        <v>700</v>
      </c>
      <c r="D31" s="89">
        <v>70005</v>
      </c>
      <c r="E31" s="89">
        <v>6050</v>
      </c>
      <c r="F31" s="72" t="s">
        <v>53</v>
      </c>
      <c r="G31" s="77">
        <v>15000</v>
      </c>
      <c r="H31" s="79">
        <v>15000</v>
      </c>
      <c r="I31" s="90">
        <v>0</v>
      </c>
      <c r="J31" s="104" t="s">
        <v>13</v>
      </c>
      <c r="K31" s="126"/>
      <c r="L31" s="56"/>
    </row>
    <row r="32" spans="1:12" ht="78" customHeight="1" x14ac:dyDescent="0.25">
      <c r="A32" s="8"/>
      <c r="B32" s="57" t="s">
        <v>14</v>
      </c>
      <c r="C32" s="57">
        <v>700</v>
      </c>
      <c r="D32" s="57">
        <v>70005</v>
      </c>
      <c r="E32" s="57">
        <v>6050</v>
      </c>
      <c r="F32" s="72" t="s">
        <v>47</v>
      </c>
      <c r="G32" s="12">
        <v>40000</v>
      </c>
      <c r="H32" s="15">
        <v>40000</v>
      </c>
      <c r="I32" s="16">
        <v>0</v>
      </c>
      <c r="J32" s="104" t="s">
        <v>13</v>
      </c>
      <c r="K32" s="126"/>
      <c r="L32" s="56"/>
    </row>
    <row r="33" spans="1:12" ht="15.75" x14ac:dyDescent="0.25">
      <c r="A33" s="8"/>
      <c r="B33" s="127" t="s">
        <v>22</v>
      </c>
      <c r="C33" s="128"/>
      <c r="D33" s="128"/>
      <c r="E33" s="128"/>
      <c r="F33" s="129"/>
      <c r="G33" s="20">
        <f>SUM(G31:G32)</f>
        <v>55000</v>
      </c>
      <c r="H33" s="20">
        <f>SUM(H31:H32)</f>
        <v>55000</v>
      </c>
      <c r="I33" s="20">
        <f>SUM(I32:I32)</f>
        <v>0</v>
      </c>
      <c r="J33" s="21"/>
      <c r="K33" s="22"/>
      <c r="L33" s="56"/>
    </row>
    <row r="34" spans="1:12" s="75" customFormat="1" ht="42" customHeight="1" x14ac:dyDescent="0.25">
      <c r="A34" s="73"/>
      <c r="B34" s="76" t="s">
        <v>10</v>
      </c>
      <c r="C34" s="57">
        <v>750</v>
      </c>
      <c r="D34" s="57">
        <v>75020</v>
      </c>
      <c r="E34" s="57">
        <v>6050</v>
      </c>
      <c r="F34" s="72" t="s">
        <v>48</v>
      </c>
      <c r="G34" s="12">
        <v>40000</v>
      </c>
      <c r="H34" s="12">
        <v>40000</v>
      </c>
      <c r="I34" s="12">
        <v>0</v>
      </c>
      <c r="J34" s="130" t="s">
        <v>13</v>
      </c>
      <c r="K34" s="131"/>
      <c r="L34" s="74"/>
    </row>
    <row r="35" spans="1:12" ht="58.5" customHeight="1" x14ac:dyDescent="0.25">
      <c r="A35" s="8"/>
      <c r="B35" s="57" t="s">
        <v>14</v>
      </c>
      <c r="C35" s="57">
        <v>750</v>
      </c>
      <c r="D35" s="57">
        <v>75020</v>
      </c>
      <c r="E35" s="57">
        <v>6050</v>
      </c>
      <c r="F35" s="72" t="s">
        <v>49</v>
      </c>
      <c r="G35" s="12">
        <v>130000</v>
      </c>
      <c r="H35" s="12">
        <v>130000</v>
      </c>
      <c r="I35" s="12">
        <v>0</v>
      </c>
      <c r="J35" s="104" t="s">
        <v>13</v>
      </c>
      <c r="K35" s="126"/>
      <c r="L35" s="56"/>
    </row>
    <row r="36" spans="1:12" ht="75.75" customHeight="1" x14ac:dyDescent="0.25">
      <c r="A36" s="8"/>
      <c r="B36" s="57" t="s">
        <v>15</v>
      </c>
      <c r="C36" s="57">
        <v>750</v>
      </c>
      <c r="D36" s="57">
        <v>75095</v>
      </c>
      <c r="E36" s="57" t="s">
        <v>34</v>
      </c>
      <c r="F36" s="72" t="s">
        <v>35</v>
      </c>
      <c r="G36" s="12">
        <v>712170</v>
      </c>
      <c r="H36" s="12">
        <v>712170</v>
      </c>
      <c r="I36" s="12">
        <v>0</v>
      </c>
      <c r="J36" s="136" t="s">
        <v>36</v>
      </c>
      <c r="K36" s="137"/>
      <c r="L36" s="56"/>
    </row>
    <row r="37" spans="1:12" ht="15.75" x14ac:dyDescent="0.25">
      <c r="A37" s="8"/>
      <c r="B37" s="127" t="s">
        <v>22</v>
      </c>
      <c r="C37" s="128"/>
      <c r="D37" s="128"/>
      <c r="E37" s="128"/>
      <c r="F37" s="129"/>
      <c r="G37" s="23">
        <f>SUM(G34:G36)</f>
        <v>882170</v>
      </c>
      <c r="H37" s="23">
        <f>SUM(H34:H36)</f>
        <v>882170</v>
      </c>
      <c r="I37" s="23">
        <f>SUM(I34:I36)</f>
        <v>0</v>
      </c>
      <c r="J37" s="21"/>
      <c r="K37" s="22"/>
      <c r="L37" s="56"/>
    </row>
    <row r="38" spans="1:12" x14ac:dyDescent="0.25">
      <c r="A38" s="8"/>
      <c r="B38" s="138" t="s">
        <v>10</v>
      </c>
      <c r="C38" s="138">
        <v>801</v>
      </c>
      <c r="D38" s="138">
        <v>80102</v>
      </c>
      <c r="E38" s="138">
        <v>6050</v>
      </c>
      <c r="F38" s="139" t="s">
        <v>50</v>
      </c>
      <c r="G38" s="140">
        <v>200000</v>
      </c>
      <c r="H38" s="143">
        <v>200000</v>
      </c>
      <c r="I38" s="143">
        <v>0</v>
      </c>
      <c r="J38" s="141" t="s">
        <v>13</v>
      </c>
      <c r="K38" s="142"/>
      <c r="L38" s="56"/>
    </row>
    <row r="39" spans="1:12" x14ac:dyDescent="0.25">
      <c r="A39" s="8"/>
      <c r="B39" s="97"/>
      <c r="C39" s="97"/>
      <c r="D39" s="97"/>
      <c r="E39" s="97"/>
      <c r="F39" s="99"/>
      <c r="G39" s="101"/>
      <c r="H39" s="144"/>
      <c r="I39" s="144"/>
      <c r="J39" s="145"/>
      <c r="K39" s="146"/>
      <c r="L39" s="56"/>
    </row>
    <row r="40" spans="1:12" ht="70.5" customHeight="1" x14ac:dyDescent="0.25">
      <c r="A40" s="8"/>
      <c r="B40" s="13" t="s">
        <v>14</v>
      </c>
      <c r="C40" s="13">
        <v>801</v>
      </c>
      <c r="D40" s="13">
        <v>80117</v>
      </c>
      <c r="E40" s="13">
        <v>6050</v>
      </c>
      <c r="F40" s="61" t="s">
        <v>51</v>
      </c>
      <c r="G40" s="32">
        <v>360000</v>
      </c>
      <c r="H40" s="79">
        <v>360000</v>
      </c>
      <c r="I40" s="79">
        <v>0</v>
      </c>
      <c r="J40" s="141" t="s">
        <v>13</v>
      </c>
      <c r="K40" s="142"/>
      <c r="L40" s="56"/>
    </row>
    <row r="41" spans="1:12" ht="15.75" x14ac:dyDescent="0.25">
      <c r="A41" s="8"/>
      <c r="B41" s="127" t="s">
        <v>22</v>
      </c>
      <c r="C41" s="128"/>
      <c r="D41" s="128"/>
      <c r="E41" s="128"/>
      <c r="F41" s="129"/>
      <c r="G41" s="17">
        <f>SUM(G38:G40)</f>
        <v>560000</v>
      </c>
      <c r="H41" s="17">
        <f t="shared" ref="H41:I41" si="0">SUM(H38:H40)</f>
        <v>560000</v>
      </c>
      <c r="I41" s="17">
        <f t="shared" si="0"/>
        <v>0</v>
      </c>
      <c r="J41" s="21"/>
      <c r="K41" s="22"/>
      <c r="L41" s="56"/>
    </row>
    <row r="42" spans="1:12" ht="51.75" customHeight="1" x14ac:dyDescent="0.25">
      <c r="A42" s="8"/>
      <c r="B42" s="138" t="s">
        <v>10</v>
      </c>
      <c r="C42" s="138">
        <v>851</v>
      </c>
      <c r="D42" s="138">
        <v>85111</v>
      </c>
      <c r="E42" s="57">
        <v>6370</v>
      </c>
      <c r="F42" s="139" t="s">
        <v>23</v>
      </c>
      <c r="G42" s="140">
        <v>11685000</v>
      </c>
      <c r="H42" s="15">
        <v>4966125</v>
      </c>
      <c r="I42" s="16">
        <v>4930125</v>
      </c>
      <c r="J42" s="136" t="s">
        <v>24</v>
      </c>
      <c r="K42" s="137"/>
      <c r="L42" s="56"/>
    </row>
    <row r="43" spans="1:12" ht="30" customHeight="1" x14ac:dyDescent="0.25">
      <c r="A43" s="8"/>
      <c r="B43" s="97"/>
      <c r="C43" s="97"/>
      <c r="D43" s="97"/>
      <c r="E43" s="60">
        <v>6050</v>
      </c>
      <c r="F43" s="99"/>
      <c r="G43" s="101"/>
      <c r="H43" s="15">
        <v>1752750</v>
      </c>
      <c r="I43" s="16">
        <v>0</v>
      </c>
      <c r="J43" s="104" t="s">
        <v>13</v>
      </c>
      <c r="K43" s="126"/>
      <c r="L43" s="56"/>
    </row>
    <row r="44" spans="1:12" ht="71.25" customHeight="1" x14ac:dyDescent="0.25">
      <c r="A44" s="8"/>
      <c r="B44" s="57" t="s">
        <v>14</v>
      </c>
      <c r="C44" s="57">
        <v>851</v>
      </c>
      <c r="D44" s="57">
        <v>85111</v>
      </c>
      <c r="E44" s="57">
        <v>6050</v>
      </c>
      <c r="F44" s="61" t="s">
        <v>40</v>
      </c>
      <c r="G44" s="32">
        <v>130500</v>
      </c>
      <c r="H44" s="32">
        <v>36000</v>
      </c>
      <c r="I44" s="32">
        <v>205000</v>
      </c>
      <c r="J44" s="104" t="s">
        <v>13</v>
      </c>
      <c r="K44" s="126"/>
      <c r="L44" s="56"/>
    </row>
    <row r="45" spans="1:12" ht="17.25" customHeight="1" x14ac:dyDescent="0.25">
      <c r="A45" s="8"/>
      <c r="B45" s="147" t="s">
        <v>22</v>
      </c>
      <c r="C45" s="147"/>
      <c r="D45" s="147"/>
      <c r="E45" s="147"/>
      <c r="F45" s="147"/>
      <c r="G45" s="17">
        <f>SUM(G42:G44)</f>
        <v>11815500</v>
      </c>
      <c r="H45" s="17">
        <f>SUM(H42:H44)</f>
        <v>6754875</v>
      </c>
      <c r="I45" s="17">
        <f>SUM(I42:I44)</f>
        <v>5135125</v>
      </c>
      <c r="J45" s="134"/>
      <c r="K45" s="135"/>
      <c r="L45" s="56"/>
    </row>
    <row r="46" spans="1:12" ht="67.5" customHeight="1" x14ac:dyDescent="0.25">
      <c r="A46" s="8"/>
      <c r="B46" s="138" t="s">
        <v>10</v>
      </c>
      <c r="C46" s="138">
        <v>854</v>
      </c>
      <c r="D46" s="138">
        <v>85417</v>
      </c>
      <c r="E46" s="138">
        <v>6050</v>
      </c>
      <c r="F46" s="139" t="s">
        <v>25</v>
      </c>
      <c r="G46" s="140">
        <f>1600181.72+1000</f>
        <v>1601181.72</v>
      </c>
      <c r="H46" s="80">
        <v>811360.26</v>
      </c>
      <c r="I46" s="80">
        <v>0</v>
      </c>
      <c r="J46" s="136" t="s">
        <v>12</v>
      </c>
      <c r="K46" s="137"/>
      <c r="L46" s="56"/>
    </row>
    <row r="47" spans="1:12" ht="45" customHeight="1" x14ac:dyDescent="0.25">
      <c r="A47" s="8"/>
      <c r="B47" s="97"/>
      <c r="C47" s="97"/>
      <c r="D47" s="97"/>
      <c r="E47" s="97"/>
      <c r="F47" s="99"/>
      <c r="G47" s="101"/>
      <c r="H47" s="80">
        <v>1000</v>
      </c>
      <c r="I47" s="15">
        <v>0</v>
      </c>
      <c r="J47" s="104" t="s">
        <v>13</v>
      </c>
      <c r="K47" s="126"/>
      <c r="L47" s="56"/>
    </row>
    <row r="48" spans="1:12" ht="126.75" customHeight="1" x14ac:dyDescent="0.25">
      <c r="A48" s="8"/>
      <c r="B48" s="13" t="s">
        <v>14</v>
      </c>
      <c r="C48" s="57">
        <v>854</v>
      </c>
      <c r="D48" s="13">
        <v>85417</v>
      </c>
      <c r="E48" s="57">
        <v>6050</v>
      </c>
      <c r="F48" s="11" t="s">
        <v>26</v>
      </c>
      <c r="G48" s="12">
        <v>24000.99</v>
      </c>
      <c r="H48" s="9">
        <v>24000.99</v>
      </c>
      <c r="I48" s="64">
        <v>0</v>
      </c>
      <c r="J48" s="150" t="s">
        <v>13</v>
      </c>
      <c r="K48" s="150"/>
      <c r="L48" s="56"/>
    </row>
    <row r="49" spans="1:12" ht="111" customHeight="1" x14ac:dyDescent="0.25">
      <c r="A49" s="8"/>
      <c r="B49" s="13" t="s">
        <v>15</v>
      </c>
      <c r="C49" s="13">
        <v>854</v>
      </c>
      <c r="D49" s="13">
        <v>85417</v>
      </c>
      <c r="E49" s="13">
        <v>6050</v>
      </c>
      <c r="F49" s="61" t="s">
        <v>52</v>
      </c>
      <c r="G49" s="32">
        <v>1530000</v>
      </c>
      <c r="H49" s="62">
        <v>1530000</v>
      </c>
      <c r="I49" s="81">
        <v>0</v>
      </c>
      <c r="J49" s="104" t="s">
        <v>13</v>
      </c>
      <c r="K49" s="126"/>
      <c r="L49" s="56"/>
    </row>
    <row r="50" spans="1:12" ht="20.25" customHeight="1" thickBot="1" x14ac:dyDescent="0.3">
      <c r="A50" s="8"/>
      <c r="B50" s="151" t="s">
        <v>22</v>
      </c>
      <c r="C50" s="151"/>
      <c r="D50" s="151"/>
      <c r="E50" s="151"/>
      <c r="F50" s="151"/>
      <c r="G50" s="17">
        <f>SUM(G46:G49)</f>
        <v>3155182.71</v>
      </c>
      <c r="H50" s="17">
        <f>SUM(H46:H49)</f>
        <v>2366361.25</v>
      </c>
      <c r="I50" s="17">
        <f>SUM(I46:I49)</f>
        <v>0</v>
      </c>
      <c r="J50" s="152"/>
      <c r="K50" s="153"/>
      <c r="L50" s="56"/>
    </row>
    <row r="51" spans="1:12" ht="47.25" customHeight="1" x14ac:dyDescent="0.25">
      <c r="A51" s="8"/>
      <c r="B51" s="108" t="s">
        <v>10</v>
      </c>
      <c r="C51" s="154">
        <v>921</v>
      </c>
      <c r="D51" s="96">
        <v>92120</v>
      </c>
      <c r="E51" s="96">
        <v>6580</v>
      </c>
      <c r="F51" s="98" t="s">
        <v>27</v>
      </c>
      <c r="G51" s="100">
        <v>600001.11</v>
      </c>
      <c r="H51" s="82">
        <v>146500</v>
      </c>
      <c r="I51" s="83">
        <v>146500</v>
      </c>
      <c r="J51" s="148" t="s">
        <v>28</v>
      </c>
      <c r="K51" s="149"/>
      <c r="L51" s="56"/>
    </row>
    <row r="52" spans="1:12" ht="30.75" customHeight="1" x14ac:dyDescent="0.25">
      <c r="A52" s="8"/>
      <c r="B52" s="109"/>
      <c r="C52" s="150"/>
      <c r="D52" s="97"/>
      <c r="E52" s="97"/>
      <c r="F52" s="99"/>
      <c r="G52" s="101"/>
      <c r="H52" s="84">
        <v>307001.11</v>
      </c>
      <c r="I52" s="85">
        <v>0</v>
      </c>
      <c r="J52" s="112" t="s">
        <v>13</v>
      </c>
      <c r="K52" s="113"/>
      <c r="L52" s="56"/>
    </row>
    <row r="53" spans="1:12" ht="63.75" thickBot="1" x14ac:dyDescent="0.3">
      <c r="A53" s="8"/>
      <c r="B53" s="65" t="s">
        <v>14</v>
      </c>
      <c r="C53" s="86">
        <v>921</v>
      </c>
      <c r="D53" s="52">
        <v>92120</v>
      </c>
      <c r="E53" s="52">
        <v>6580</v>
      </c>
      <c r="F53" s="45" t="s">
        <v>41</v>
      </c>
      <c r="G53" s="49">
        <v>7000</v>
      </c>
      <c r="H53" s="50">
        <v>0</v>
      </c>
      <c r="I53" s="87">
        <v>7000</v>
      </c>
      <c r="J53" s="106" t="s">
        <v>13</v>
      </c>
      <c r="K53" s="107"/>
      <c r="L53" s="56"/>
    </row>
    <row r="54" spans="1:12" ht="78.75" customHeight="1" x14ac:dyDescent="0.25">
      <c r="A54" s="8"/>
      <c r="B54" s="94" t="s">
        <v>15</v>
      </c>
      <c r="C54" s="96">
        <v>921</v>
      </c>
      <c r="D54" s="96">
        <v>92120</v>
      </c>
      <c r="E54" s="96">
        <v>6580</v>
      </c>
      <c r="F54" s="98" t="s">
        <v>29</v>
      </c>
      <c r="G54" s="100">
        <v>200000</v>
      </c>
      <c r="H54" s="53">
        <v>196000</v>
      </c>
      <c r="I54" s="54">
        <v>0</v>
      </c>
      <c r="J54" s="148" t="s">
        <v>28</v>
      </c>
      <c r="K54" s="149"/>
      <c r="L54" s="56"/>
    </row>
    <row r="55" spans="1:12" ht="15.75" customHeight="1" x14ac:dyDescent="0.25">
      <c r="A55" s="8"/>
      <c r="B55" s="95"/>
      <c r="C55" s="97"/>
      <c r="D55" s="97"/>
      <c r="E55" s="97"/>
      <c r="F55" s="99"/>
      <c r="G55" s="101"/>
      <c r="H55" s="24">
        <v>4000</v>
      </c>
      <c r="I55" s="25">
        <v>0</v>
      </c>
      <c r="J55" s="112" t="s">
        <v>13</v>
      </c>
      <c r="K55" s="113"/>
      <c r="L55" s="56"/>
    </row>
    <row r="56" spans="1:12" ht="108" customHeight="1" thickBot="1" x14ac:dyDescent="0.3">
      <c r="A56" s="8"/>
      <c r="B56" s="44" t="s">
        <v>16</v>
      </c>
      <c r="C56" s="52">
        <v>921</v>
      </c>
      <c r="D56" s="52">
        <v>92120</v>
      </c>
      <c r="E56" s="52">
        <v>6580</v>
      </c>
      <c r="F56" s="45" t="s">
        <v>30</v>
      </c>
      <c r="G56" s="49">
        <v>8000</v>
      </c>
      <c r="H56" s="50">
        <v>8000</v>
      </c>
      <c r="I56" s="51">
        <v>0</v>
      </c>
      <c r="J56" s="106" t="s">
        <v>13</v>
      </c>
      <c r="K56" s="107"/>
      <c r="L56" s="56"/>
    </row>
    <row r="57" spans="1:12" ht="47.25" customHeight="1" x14ac:dyDescent="0.25">
      <c r="A57" s="8"/>
      <c r="B57" s="108" t="s">
        <v>17</v>
      </c>
      <c r="C57" s="96">
        <v>921</v>
      </c>
      <c r="D57" s="96">
        <v>92120</v>
      </c>
      <c r="E57" s="96">
        <v>6580</v>
      </c>
      <c r="F57" s="98" t="s">
        <v>31</v>
      </c>
      <c r="G57" s="100">
        <v>493368.94</v>
      </c>
      <c r="H57" s="63">
        <v>240000</v>
      </c>
      <c r="I57" s="88">
        <v>240000</v>
      </c>
      <c r="J57" s="148" t="s">
        <v>28</v>
      </c>
      <c r="K57" s="149"/>
      <c r="L57" s="56"/>
    </row>
    <row r="58" spans="1:12" ht="15.75" customHeight="1" x14ac:dyDescent="0.25">
      <c r="A58" s="8"/>
      <c r="B58" s="109"/>
      <c r="C58" s="97"/>
      <c r="D58" s="97"/>
      <c r="E58" s="97"/>
      <c r="F58" s="99"/>
      <c r="G58" s="101"/>
      <c r="H58" s="64">
        <v>13368.94</v>
      </c>
      <c r="I58" s="16">
        <v>0</v>
      </c>
      <c r="J58" s="112" t="s">
        <v>13</v>
      </c>
      <c r="K58" s="113"/>
      <c r="L58" s="56"/>
    </row>
    <row r="59" spans="1:12" ht="84" customHeight="1" thickBot="1" x14ac:dyDescent="0.3">
      <c r="A59" s="8"/>
      <c r="B59" s="65" t="s">
        <v>57</v>
      </c>
      <c r="C59" s="52">
        <v>921</v>
      </c>
      <c r="D59" s="52">
        <v>92120</v>
      </c>
      <c r="E59" s="52">
        <v>6580</v>
      </c>
      <c r="F59" s="45" t="s">
        <v>42</v>
      </c>
      <c r="G59" s="49">
        <v>11000</v>
      </c>
      <c r="H59" s="69">
        <v>0</v>
      </c>
      <c r="I59" s="51">
        <v>11000</v>
      </c>
      <c r="J59" s="106" t="s">
        <v>13</v>
      </c>
      <c r="K59" s="107"/>
      <c r="L59" s="56"/>
    </row>
    <row r="60" spans="1:12" ht="88.5" customHeight="1" thickBot="1" x14ac:dyDescent="0.3">
      <c r="A60" s="8"/>
      <c r="B60" s="65" t="s">
        <v>58</v>
      </c>
      <c r="C60" s="52">
        <v>921</v>
      </c>
      <c r="D60" s="52">
        <v>92120</v>
      </c>
      <c r="E60" s="52">
        <v>6580</v>
      </c>
      <c r="F60" s="45" t="s">
        <v>66</v>
      </c>
      <c r="G60" s="49">
        <v>34440</v>
      </c>
      <c r="H60" s="69">
        <v>34440</v>
      </c>
      <c r="I60" s="51">
        <v>11000</v>
      </c>
      <c r="J60" s="106" t="s">
        <v>13</v>
      </c>
      <c r="K60" s="107"/>
      <c r="L60" s="56"/>
    </row>
    <row r="61" spans="1:12" x14ac:dyDescent="0.25">
      <c r="B61" s="155" t="s">
        <v>22</v>
      </c>
      <c r="C61" s="156"/>
      <c r="D61" s="156"/>
      <c r="E61" s="156"/>
      <c r="F61" s="157"/>
      <c r="G61" s="55">
        <f>SUM(G51:G60)</f>
        <v>1353810.05</v>
      </c>
      <c r="H61" s="55">
        <f>SUM(H51:H60)</f>
        <v>949310.04999999993</v>
      </c>
      <c r="I61" s="55">
        <f>SUM(I51:I60)</f>
        <v>415500</v>
      </c>
      <c r="J61" s="158"/>
      <c r="K61" s="159"/>
    </row>
    <row r="62" spans="1:12" ht="15" customHeight="1" x14ac:dyDescent="0.25">
      <c r="B62" s="160" t="s">
        <v>32</v>
      </c>
      <c r="C62" s="161"/>
      <c r="D62" s="161"/>
      <c r="E62" s="161"/>
      <c r="F62" s="162"/>
      <c r="G62" s="166">
        <f>SUM(G61,G50,G45,G37,G33,G30,G41)</f>
        <v>32423566.019999996</v>
      </c>
      <c r="H62" s="166">
        <f>SUM(H61,H50,H45,H37,H33,H30,H41)</f>
        <v>18635744.300000001</v>
      </c>
      <c r="I62" s="166">
        <f>SUM(I61,I50,I45,I37,I33,I30,I41)</f>
        <v>10557469</v>
      </c>
      <c r="J62" s="168"/>
      <c r="K62" s="169"/>
    </row>
    <row r="63" spans="1:12" ht="15" customHeight="1" x14ac:dyDescent="0.25">
      <c r="B63" s="163"/>
      <c r="C63" s="164"/>
      <c r="D63" s="164"/>
      <c r="E63" s="164"/>
      <c r="F63" s="165"/>
      <c r="G63" s="167"/>
      <c r="H63" s="167"/>
      <c r="I63" s="167"/>
      <c r="J63" s="170"/>
      <c r="K63" s="171"/>
    </row>
    <row r="64" spans="1:12" x14ac:dyDescent="0.25">
      <c r="G64" s="26"/>
      <c r="H64" s="26"/>
    </row>
    <row r="65" spans="2:9" hidden="1" x14ac:dyDescent="0.25">
      <c r="G65" s="26"/>
      <c r="H65" s="26"/>
    </row>
    <row r="66" spans="2:9" hidden="1" x14ac:dyDescent="0.25">
      <c r="B66" s="27"/>
      <c r="C66" s="27"/>
      <c r="D66" s="27"/>
      <c r="E66" s="27"/>
      <c r="F66" s="27"/>
      <c r="G66" s="28"/>
      <c r="H66" s="33" t="e">
        <f>SUM(H58:H60,H51:H56,H47:H48,#REF!,#REF!,H42:H44,#REF!,H34:H35,H32:H32,H11:H13,H15:H29)</f>
        <v>#REF!</v>
      </c>
    </row>
    <row r="67" spans="2:9" hidden="1" x14ac:dyDescent="0.25">
      <c r="B67" s="8"/>
      <c r="C67" s="8"/>
      <c r="D67" s="8"/>
      <c r="E67" s="8"/>
      <c r="F67" s="8"/>
      <c r="G67" s="29"/>
      <c r="H67" s="29" t="e">
        <f>H66-#REF!</f>
        <v>#REF!</v>
      </c>
    </row>
    <row r="68" spans="2:9" hidden="1" x14ac:dyDescent="0.25">
      <c r="B68" s="8"/>
      <c r="C68" s="8"/>
      <c r="D68" s="8"/>
      <c r="E68" s="8"/>
      <c r="F68" s="8"/>
      <c r="G68" s="30"/>
      <c r="H68" s="29">
        <f>SUM(H57,H54,H51,H46,H42,H36,H20,H17,H14,H11)</f>
        <v>12969879.26</v>
      </c>
      <c r="I68" s="29">
        <f>SUM(I57,I54,I51,I46,I42,I36,I20,I17,I14,I11)</f>
        <v>10216849</v>
      </c>
    </row>
    <row r="69" spans="2:9" hidden="1" x14ac:dyDescent="0.25">
      <c r="B69" s="8"/>
      <c r="C69" s="8"/>
      <c r="D69" s="8"/>
      <c r="E69" s="8"/>
      <c r="F69" s="8"/>
      <c r="G69" s="30"/>
      <c r="H69" s="29">
        <f>SUM(H58:H60,H55:H56,H52:H53,H47:H49,H43:H44,H38:H40,H34:H35,H31:H32,H21:H29,H18:H19,H15:H16,H12:H13)</f>
        <v>5665865.04</v>
      </c>
      <c r="I69" s="29">
        <f>SUM(I58:I60,I55:I56,I52:I53,I47:I49,I43:I44,I38:I40,I34:I35,I32,I21:I29,I18:I19,I15:I16,I12:I13)</f>
        <v>340620</v>
      </c>
    </row>
    <row r="70" spans="2:9" hidden="1" x14ac:dyDescent="0.25">
      <c r="H70" s="29">
        <f>SUM(H68:H69)</f>
        <v>18635744.300000001</v>
      </c>
      <c r="I70" s="29">
        <f>SUM(I68:I69)</f>
        <v>10557469</v>
      </c>
    </row>
  </sheetData>
  <mergeCells count="125">
    <mergeCell ref="J60:K60"/>
    <mergeCell ref="B61:F61"/>
    <mergeCell ref="J61:K61"/>
    <mergeCell ref="B62:F63"/>
    <mergeCell ref="G62:G63"/>
    <mergeCell ref="H62:H63"/>
    <mergeCell ref="I62:I63"/>
    <mergeCell ref="J62:K63"/>
    <mergeCell ref="J56:K56"/>
    <mergeCell ref="B57:B58"/>
    <mergeCell ref="C57:C58"/>
    <mergeCell ref="D57:D58"/>
    <mergeCell ref="E57:E58"/>
    <mergeCell ref="F57:F58"/>
    <mergeCell ref="G57:G58"/>
    <mergeCell ref="J57:K57"/>
    <mergeCell ref="J58:K58"/>
    <mergeCell ref="J59:K59"/>
    <mergeCell ref="F54:F55"/>
    <mergeCell ref="G54:G55"/>
    <mergeCell ref="J54:K54"/>
    <mergeCell ref="J55:K55"/>
    <mergeCell ref="J48:K48"/>
    <mergeCell ref="B50:F50"/>
    <mergeCell ref="J50:K50"/>
    <mergeCell ref="B51:B52"/>
    <mergeCell ref="C51:C52"/>
    <mergeCell ref="D51:D52"/>
    <mergeCell ref="E51:E52"/>
    <mergeCell ref="F51:F52"/>
    <mergeCell ref="G51:G52"/>
    <mergeCell ref="J51:K51"/>
    <mergeCell ref="J52:K52"/>
    <mergeCell ref="J49:K49"/>
    <mergeCell ref="J53:K53"/>
    <mergeCell ref="B54:B55"/>
    <mergeCell ref="C54:C55"/>
    <mergeCell ref="D54:D55"/>
    <mergeCell ref="E54:E55"/>
    <mergeCell ref="B46:B47"/>
    <mergeCell ref="C46:C47"/>
    <mergeCell ref="D46:D47"/>
    <mergeCell ref="F46:F47"/>
    <mergeCell ref="G46:G47"/>
    <mergeCell ref="J46:K46"/>
    <mergeCell ref="J47:K47"/>
    <mergeCell ref="J44:K44"/>
    <mergeCell ref="B45:F45"/>
    <mergeCell ref="J45:K45"/>
    <mergeCell ref="E46:E47"/>
    <mergeCell ref="B42:B43"/>
    <mergeCell ref="C42:C43"/>
    <mergeCell ref="D42:D43"/>
    <mergeCell ref="F42:F43"/>
    <mergeCell ref="G42:G43"/>
    <mergeCell ref="J42:K42"/>
    <mergeCell ref="J43:K43"/>
    <mergeCell ref="B38:B39"/>
    <mergeCell ref="C38:C39"/>
    <mergeCell ref="D38:D39"/>
    <mergeCell ref="F38:F39"/>
    <mergeCell ref="G38:G39"/>
    <mergeCell ref="J40:K40"/>
    <mergeCell ref="E38:E39"/>
    <mergeCell ref="H38:H39"/>
    <mergeCell ref="I38:I39"/>
    <mergeCell ref="J38:K39"/>
    <mergeCell ref="B41:F41"/>
    <mergeCell ref="J32:K32"/>
    <mergeCell ref="B33:F33"/>
    <mergeCell ref="J34:K34"/>
    <mergeCell ref="B37:F37"/>
    <mergeCell ref="J22:K22"/>
    <mergeCell ref="J23:K23"/>
    <mergeCell ref="J24:K24"/>
    <mergeCell ref="J25:K25"/>
    <mergeCell ref="J26:K26"/>
    <mergeCell ref="J29:K29"/>
    <mergeCell ref="J30:K30"/>
    <mergeCell ref="B30:F30"/>
    <mergeCell ref="J36:K36"/>
    <mergeCell ref="J35:K35"/>
    <mergeCell ref="J31:K31"/>
    <mergeCell ref="J27:K27"/>
    <mergeCell ref="J28:K28"/>
    <mergeCell ref="J19:K19"/>
    <mergeCell ref="B20:B21"/>
    <mergeCell ref="C20:C21"/>
    <mergeCell ref="D20:D21"/>
    <mergeCell ref="F20:F21"/>
    <mergeCell ref="G20:G21"/>
    <mergeCell ref="J20:K20"/>
    <mergeCell ref="J21:K21"/>
    <mergeCell ref="B17:B18"/>
    <mergeCell ref="C17:C18"/>
    <mergeCell ref="D17:D18"/>
    <mergeCell ref="F17:F18"/>
    <mergeCell ref="G17:G18"/>
    <mergeCell ref="J17:K17"/>
    <mergeCell ref="J18:K18"/>
    <mergeCell ref="J1:K1"/>
    <mergeCell ref="B3:D3"/>
    <mergeCell ref="A6:K6"/>
    <mergeCell ref="B9:B10"/>
    <mergeCell ref="C9:E9"/>
    <mergeCell ref="F9:F10"/>
    <mergeCell ref="G9:I9"/>
    <mergeCell ref="J9:K10"/>
    <mergeCell ref="J3:K3"/>
    <mergeCell ref="B11:B12"/>
    <mergeCell ref="C11:C12"/>
    <mergeCell ref="D11:D12"/>
    <mergeCell ref="F11:F12"/>
    <mergeCell ref="G11:G12"/>
    <mergeCell ref="J11:K11"/>
    <mergeCell ref="J12:K12"/>
    <mergeCell ref="J13:K13"/>
    <mergeCell ref="J16:K16"/>
    <mergeCell ref="B14:B15"/>
    <mergeCell ref="C14:C15"/>
    <mergeCell ref="D14:D15"/>
    <mergeCell ref="F14:F15"/>
    <mergeCell ref="G14:G15"/>
    <mergeCell ref="J14:K14"/>
    <mergeCell ref="J15:K15"/>
  </mergeCells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FN-01</cp:lastModifiedBy>
  <cp:lastPrinted>2024-12-13T10:59:11Z</cp:lastPrinted>
  <dcterms:created xsi:type="dcterms:W3CDTF">2023-11-09T13:22:00Z</dcterms:created>
  <dcterms:modified xsi:type="dcterms:W3CDTF">2024-12-13T10:59:44Z</dcterms:modified>
</cp:coreProperties>
</file>