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owiatlesko-my.sharepoint.com/personal/skarbnik_powiatlesko_onmicrosoft_com/Documents/Dokumenty/dokumenty/BUDŻET POWIATU/uchwały Rady/2025/RP/"/>
    </mc:Choice>
  </mc:AlternateContent>
  <xr:revisionPtr revIDLastSave="1" documentId="8_{28E09CB1-73AA-4778-B126-D37FD66A3782}" xr6:coauthVersionLast="47" xr6:coauthVersionMax="47" xr10:uidLastSave="{2CCC2252-EE5F-4A5E-8703-CB6D7E530753}"/>
  <bookViews>
    <workbookView xWindow="-120" yWindow="-120" windowWidth="29040" windowHeight="15720" xr2:uid="{00000000-000D-0000-FFFF-FFFF00000000}"/>
  </bookViews>
  <sheets>
    <sheet name="wykaz zadań inwestycyjnych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4" i="1"/>
  <c r="G31" i="1"/>
  <c r="G37" i="1" l="1"/>
  <c r="H77" i="1"/>
  <c r="H76" i="1"/>
  <c r="H40" i="1"/>
  <c r="G40" i="1"/>
  <c r="I77" i="1" l="1"/>
  <c r="H78" i="1"/>
  <c r="I76" i="1"/>
  <c r="G54" i="1"/>
  <c r="H49" i="1"/>
  <c r="I49" i="1"/>
  <c r="G49" i="1"/>
  <c r="I78" i="1" l="1"/>
  <c r="H69" i="1"/>
  <c r="G45" i="1" l="1"/>
  <c r="H45" i="1"/>
  <c r="I45" i="1" l="1"/>
  <c r="G30" i="1" l="1"/>
  <c r="I58" i="1"/>
  <c r="H58" i="1"/>
  <c r="I69" i="1"/>
  <c r="G69" i="1"/>
  <c r="I30" i="1" l="1"/>
  <c r="H30" i="1"/>
  <c r="H53" i="1" l="1"/>
  <c r="H70" i="1" s="1"/>
  <c r="G58" i="1" l="1"/>
  <c r="H74" i="1" l="1"/>
  <c r="H75" i="1" s="1"/>
  <c r="I53" i="1" l="1"/>
  <c r="G53" i="1"/>
  <c r="I40" i="1"/>
  <c r="G70" i="1" l="1"/>
  <c r="I70" i="1"/>
</calcChain>
</file>

<file path=xl/sharedStrings.xml><?xml version="1.0" encoding="utf-8"?>
<sst xmlns="http://schemas.openxmlformats.org/spreadsheetml/2006/main" count="148" uniqueCount="74">
  <si>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</si>
  <si>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</si>
  <si>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</si>
  <si>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</si>
  <si>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</si>
  <si>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</si>
  <si>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</si>
  <si>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</si>
  <si>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</si>
  <si>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</si>
  <si>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</si>
  <si>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</si>
  <si>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</si>
  <si>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</si>
  <si>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</si>
  <si>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</si>
  <si>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</si>
  <si>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</si>
  <si>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</si>
  <si>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</si>
  <si>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</si>
  <si>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</si>
  <si>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</si>
  <si>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</si>
  <si>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</si>
  <si>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</si>
  <si>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</si>
  <si>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</si>
  <si>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</si>
  <si>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</si>
  <si>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</si>
  <si>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</si>
  <si>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</si>
  <si>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</si>
  <si>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</si>
  <si>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</si>
  <si>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</si>
  <si>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</si>
  <si>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</si>
  <si>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</si>
  <si>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</si>
  <si>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</si>
  <si>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</si>
  <si>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</si>
  <si>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</si>
  <si>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</si>
  <si>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</si>
  <si>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</si>
  <si>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</si>
  <si>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</si>
  <si>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</si>
  <si>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</si>
  <si>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</si>
  <si>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</si>
  <si>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</si>
  <si>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</si>
  <si>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</si>
  <si>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</si>
  <si>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</si>
  <si>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</si>
  <si>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</si>
  <si>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</si>
  <si>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</si>
  <si>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</si>
  <si>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</si>
  <si>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</si>
  <si>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</si>
  <si>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</si>
  <si>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Budowa sieci LAN w budynku przy Rynek 1</t>
  </si>
  <si>
    <t>dotacja z budżetu państwa</t>
  </si>
  <si>
    <t xml:space="preserve">Wykonanie właściwych prac w ramach zadania pn. "Stabilizacja osuwiska ewid. 18-21-035-123507 w celu zabezpieczenia drogi powiatowej nr 2265R Manasterzec - Bezmichowa Górna w m. Manasterzec, gm. Lesko, pow. leski, woj. podkarpackie" </t>
  </si>
  <si>
    <t xml:space="preserve">Wykonanie właściwych prac w ramach zadania pn. "Stabilizacja osuwiska ewid. 18-21-052-115118 w celu zabezpieczenia drogi powiatowej nr 2281R Sakowczyk - Zawóz w m. Zawóz, gm. Solina, pow. leski, woj. podkarpackie" </t>
  </si>
  <si>
    <t>Inspektor nadzoru, tablice</t>
  </si>
  <si>
    <t>Tabela Nr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</si>
</sst>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horizontal="right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selection activeCell="R9" sqref="R9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2" bestFit="1" customWidth="1"/>
  </cols>
  <sheetData>
    <row r="1" spans="1:12" x14ac:dyDescent="0.25">
      <c r="J1" s="110"/>
      <c r="K1" s="110"/>
    </row>
    <row r="3" spans="1:12" x14ac:dyDescent="0.25">
      <c r="B3" s="111" t="s">
        <v>0</v>
      </c>
      <c r="C3" s="111"/>
      <c r="D3" s="111"/>
      <c r="E3" s="3"/>
      <c r="F3" s="4"/>
      <c r="G3" s="5"/>
      <c r="J3" s="121" t="s">
        <v>73</v>
      </c>
      <c r="K3" s="121"/>
    </row>
    <row r="6" spans="1:12" ht="18.75" x14ac:dyDescent="0.3">
      <c r="A6" s="112" t="s">
        <v>55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9" spans="1:12" s="7" customFormat="1" ht="45.75" customHeight="1" x14ac:dyDescent="0.25">
      <c r="A9" s="6"/>
      <c r="B9" s="113" t="s">
        <v>1</v>
      </c>
      <c r="C9" s="115"/>
      <c r="D9" s="115"/>
      <c r="E9" s="116"/>
      <c r="F9" s="113" t="s">
        <v>33</v>
      </c>
      <c r="G9" s="117" t="s">
        <v>2</v>
      </c>
      <c r="H9" s="118"/>
      <c r="I9" s="119"/>
      <c r="J9" s="120" t="s">
        <v>3</v>
      </c>
      <c r="K9" s="120"/>
      <c r="L9" s="54"/>
    </row>
    <row r="10" spans="1:12" ht="57.75" thickBot="1" x14ac:dyDescent="0.3">
      <c r="A10" s="8"/>
      <c r="B10" s="114"/>
      <c r="C10" s="37" t="s">
        <v>4</v>
      </c>
      <c r="D10" s="37" t="s">
        <v>5</v>
      </c>
      <c r="E10" s="37" t="s">
        <v>6</v>
      </c>
      <c r="F10" s="114"/>
      <c r="G10" s="36" t="s">
        <v>7</v>
      </c>
      <c r="H10" s="36" t="s">
        <v>8</v>
      </c>
      <c r="I10" s="38" t="s">
        <v>9</v>
      </c>
      <c r="J10" s="113"/>
      <c r="K10" s="113"/>
    </row>
    <row r="11" spans="1:12" ht="63" customHeight="1" x14ac:dyDescent="0.25">
      <c r="A11" s="8"/>
      <c r="B11" s="90" t="s">
        <v>10</v>
      </c>
      <c r="C11" s="92">
        <v>600</v>
      </c>
      <c r="D11" s="92">
        <v>60014</v>
      </c>
      <c r="E11" s="39">
        <v>6370</v>
      </c>
      <c r="F11" s="94" t="s">
        <v>11</v>
      </c>
      <c r="G11" s="96">
        <v>1949000.35</v>
      </c>
      <c r="H11" s="40">
        <v>0</v>
      </c>
      <c r="I11" s="40">
        <v>997500</v>
      </c>
      <c r="J11" s="98" t="s">
        <v>12</v>
      </c>
      <c r="K11" s="99"/>
    </row>
    <row r="12" spans="1:12" ht="15.75" x14ac:dyDescent="0.25">
      <c r="A12" s="8"/>
      <c r="B12" s="91"/>
      <c r="C12" s="93"/>
      <c r="D12" s="93"/>
      <c r="E12" s="35">
        <v>6050</v>
      </c>
      <c r="F12" s="95"/>
      <c r="G12" s="97"/>
      <c r="H12" s="9">
        <v>47555.61</v>
      </c>
      <c r="I12" s="9">
        <v>0</v>
      </c>
      <c r="J12" s="100" t="s">
        <v>13</v>
      </c>
      <c r="K12" s="101"/>
    </row>
    <row r="13" spans="1:12" ht="105.75" customHeight="1" thickBot="1" x14ac:dyDescent="0.3">
      <c r="A13" s="8"/>
      <c r="B13" s="41" t="s">
        <v>14</v>
      </c>
      <c r="C13" s="35">
        <v>600</v>
      </c>
      <c r="D13" s="35">
        <v>60014</v>
      </c>
      <c r="E13" s="35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00" t="s">
        <v>13</v>
      </c>
      <c r="K13" s="101"/>
    </row>
    <row r="14" spans="1:12" ht="91.5" customHeight="1" x14ac:dyDescent="0.25">
      <c r="A14" s="8"/>
      <c r="B14" s="104" t="s">
        <v>15</v>
      </c>
      <c r="C14" s="92">
        <v>600</v>
      </c>
      <c r="D14" s="92">
        <v>60014</v>
      </c>
      <c r="E14" s="39">
        <v>6370</v>
      </c>
      <c r="F14" s="106" t="s">
        <v>67</v>
      </c>
      <c r="G14" s="108">
        <v>3186033.7</v>
      </c>
      <c r="H14" s="40">
        <v>997500</v>
      </c>
      <c r="I14" s="57">
        <v>0</v>
      </c>
      <c r="J14" s="98" t="s">
        <v>18</v>
      </c>
      <c r="K14" s="99"/>
    </row>
    <row r="15" spans="1:12" ht="161.25" customHeight="1" x14ac:dyDescent="0.25">
      <c r="A15" s="8"/>
      <c r="B15" s="105"/>
      <c r="C15" s="93"/>
      <c r="D15" s="93"/>
      <c r="E15" s="14">
        <v>6050</v>
      </c>
      <c r="F15" s="107"/>
      <c r="G15" s="109"/>
      <c r="H15" s="9">
        <v>0</v>
      </c>
      <c r="I15" s="58">
        <v>0</v>
      </c>
      <c r="J15" s="100" t="s">
        <v>13</v>
      </c>
      <c r="K15" s="101"/>
    </row>
    <row r="16" spans="1:12" ht="87.75" customHeight="1" thickBot="1" x14ac:dyDescent="0.3">
      <c r="A16" s="8"/>
      <c r="B16" s="59" t="s">
        <v>16</v>
      </c>
      <c r="C16" s="60">
        <v>600</v>
      </c>
      <c r="D16" s="60">
        <v>60014</v>
      </c>
      <c r="E16" s="60">
        <v>6050</v>
      </c>
      <c r="F16" s="43" t="s">
        <v>37</v>
      </c>
      <c r="G16" s="61">
        <v>41000</v>
      </c>
      <c r="H16" s="62">
        <v>13524</v>
      </c>
      <c r="I16" s="63">
        <v>0</v>
      </c>
      <c r="J16" s="102" t="s">
        <v>13</v>
      </c>
      <c r="K16" s="103"/>
    </row>
    <row r="17" spans="1:12" ht="59.25" customHeight="1" x14ac:dyDescent="0.25">
      <c r="A17" s="8"/>
      <c r="B17" s="104" t="s">
        <v>17</v>
      </c>
      <c r="C17" s="92">
        <v>600</v>
      </c>
      <c r="D17" s="92">
        <v>60014</v>
      </c>
      <c r="E17" s="39">
        <v>6370</v>
      </c>
      <c r="F17" s="94" t="s">
        <v>19</v>
      </c>
      <c r="G17" s="108">
        <v>2829000</v>
      </c>
      <c r="H17" s="57">
        <v>997000</v>
      </c>
      <c r="I17" s="57">
        <v>997000</v>
      </c>
      <c r="J17" s="98" t="s">
        <v>18</v>
      </c>
      <c r="K17" s="99"/>
    </row>
    <row r="18" spans="1:12" ht="15.75" customHeight="1" x14ac:dyDescent="0.25">
      <c r="A18" s="8"/>
      <c r="B18" s="105"/>
      <c r="C18" s="93"/>
      <c r="D18" s="93"/>
      <c r="E18" s="14">
        <v>6050</v>
      </c>
      <c r="F18" s="95"/>
      <c r="G18" s="109"/>
      <c r="H18" s="58">
        <v>835000</v>
      </c>
      <c r="I18" s="58">
        <v>0</v>
      </c>
      <c r="J18" s="124" t="s">
        <v>13</v>
      </c>
      <c r="K18" s="125"/>
    </row>
    <row r="19" spans="1:12" ht="96.75" customHeight="1" thickBot="1" x14ac:dyDescent="0.3">
      <c r="A19" s="8"/>
      <c r="B19" s="41" t="s">
        <v>56</v>
      </c>
      <c r="C19" s="14">
        <v>600</v>
      </c>
      <c r="D19" s="14">
        <v>60014</v>
      </c>
      <c r="E19" s="14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00" t="s">
        <v>13</v>
      </c>
      <c r="K19" s="101"/>
    </row>
    <row r="20" spans="1:12" ht="91.5" customHeight="1" x14ac:dyDescent="0.25">
      <c r="A20" s="8"/>
      <c r="B20" s="104" t="s">
        <v>57</v>
      </c>
      <c r="C20" s="92">
        <v>600</v>
      </c>
      <c r="D20" s="92">
        <v>60014</v>
      </c>
      <c r="E20" s="39">
        <v>6370</v>
      </c>
      <c r="F20" s="122" t="s">
        <v>66</v>
      </c>
      <c r="G20" s="96">
        <v>6122469.5599999996</v>
      </c>
      <c r="H20" s="51">
        <v>2905724</v>
      </c>
      <c r="I20" s="64">
        <v>2905724</v>
      </c>
      <c r="J20" s="98" t="s">
        <v>18</v>
      </c>
      <c r="K20" s="99"/>
    </row>
    <row r="21" spans="1:12" ht="314.25" customHeight="1" x14ac:dyDescent="0.25">
      <c r="A21" s="8"/>
      <c r="B21" s="105"/>
      <c r="C21" s="93"/>
      <c r="D21" s="93"/>
      <c r="E21" s="14">
        <v>6050</v>
      </c>
      <c r="F21" s="123"/>
      <c r="G21" s="97"/>
      <c r="H21" s="82">
        <v>0</v>
      </c>
      <c r="I21" s="65">
        <v>0</v>
      </c>
      <c r="J21" s="100" t="s">
        <v>13</v>
      </c>
      <c r="K21" s="101"/>
    </row>
    <row r="22" spans="1:12" ht="93" customHeight="1" thickBot="1" x14ac:dyDescent="0.3">
      <c r="A22" s="8"/>
      <c r="B22" s="59" t="s">
        <v>58</v>
      </c>
      <c r="C22" s="60">
        <v>600</v>
      </c>
      <c r="D22" s="60">
        <v>60014</v>
      </c>
      <c r="E22" s="60">
        <v>6050</v>
      </c>
      <c r="F22" s="43" t="s">
        <v>39</v>
      </c>
      <c r="G22" s="47">
        <v>98640</v>
      </c>
      <c r="H22" s="48">
        <v>55820</v>
      </c>
      <c r="I22" s="49">
        <v>42820</v>
      </c>
      <c r="J22" s="102" t="s">
        <v>13</v>
      </c>
      <c r="K22" s="103"/>
    </row>
    <row r="23" spans="1:12" ht="38.25" customHeight="1" x14ac:dyDescent="0.25">
      <c r="A23" s="8"/>
      <c r="B23" s="33" t="s">
        <v>59</v>
      </c>
      <c r="C23" s="14">
        <v>600</v>
      </c>
      <c r="D23" s="14">
        <v>60014</v>
      </c>
      <c r="E23" s="14">
        <v>6050</v>
      </c>
      <c r="F23" s="34" t="s">
        <v>21</v>
      </c>
      <c r="G23" s="45">
        <v>32000</v>
      </c>
      <c r="H23" s="46">
        <v>32000</v>
      </c>
      <c r="I23" s="44">
        <v>0</v>
      </c>
      <c r="J23" s="132" t="s">
        <v>13</v>
      </c>
      <c r="K23" s="133"/>
    </row>
    <row r="24" spans="1:12" ht="57" customHeight="1" x14ac:dyDescent="0.25">
      <c r="A24" s="8"/>
      <c r="B24" s="10" t="s">
        <v>60</v>
      </c>
      <c r="C24" s="14">
        <v>600</v>
      </c>
      <c r="D24" s="14">
        <v>60014</v>
      </c>
      <c r="E24" s="14">
        <v>6050</v>
      </c>
      <c r="F24" s="11" t="s">
        <v>44</v>
      </c>
      <c r="G24" s="31">
        <v>50000</v>
      </c>
      <c r="H24" s="15">
        <v>50000</v>
      </c>
      <c r="I24" s="16">
        <v>0</v>
      </c>
      <c r="J24" s="100" t="s">
        <v>13</v>
      </c>
      <c r="K24" s="126"/>
    </row>
    <row r="25" spans="1:12" ht="39" hidden="1" customHeight="1" x14ac:dyDescent="0.25">
      <c r="A25" s="8"/>
      <c r="B25" s="35" t="s">
        <v>20</v>
      </c>
      <c r="C25" s="14">
        <v>600</v>
      </c>
      <c r="D25" s="14">
        <v>60014</v>
      </c>
      <c r="E25" s="14">
        <v>6050</v>
      </c>
      <c r="F25" s="11" t="s">
        <v>45</v>
      </c>
      <c r="G25" s="31"/>
      <c r="H25" s="15"/>
      <c r="I25" s="16">
        <v>0</v>
      </c>
      <c r="J25" s="100" t="s">
        <v>13</v>
      </c>
      <c r="K25" s="126"/>
      <c r="L25" s="2">
        <v>15000</v>
      </c>
    </row>
    <row r="26" spans="1:12" ht="43.5" hidden="1" customHeight="1" x14ac:dyDescent="0.25">
      <c r="A26" s="8"/>
      <c r="B26" s="35">
        <v>12</v>
      </c>
      <c r="C26" s="14">
        <v>600</v>
      </c>
      <c r="D26" s="14">
        <v>60014</v>
      </c>
      <c r="E26" s="14">
        <v>6050</v>
      </c>
      <c r="F26" s="11" t="s">
        <v>46</v>
      </c>
      <c r="G26" s="31"/>
      <c r="H26" s="15"/>
      <c r="I26" s="16">
        <v>0</v>
      </c>
      <c r="J26" s="100" t="s">
        <v>13</v>
      </c>
      <c r="K26" s="126"/>
      <c r="L26" s="2">
        <v>45000</v>
      </c>
    </row>
    <row r="27" spans="1:12" ht="53.25" customHeight="1" x14ac:dyDescent="0.25">
      <c r="A27" s="8"/>
      <c r="B27" s="35" t="s">
        <v>20</v>
      </c>
      <c r="C27" s="14">
        <v>600</v>
      </c>
      <c r="D27" s="14">
        <v>60014</v>
      </c>
      <c r="E27" s="14">
        <v>6050</v>
      </c>
      <c r="F27" s="11" t="s">
        <v>61</v>
      </c>
      <c r="G27" s="31">
        <v>25830</v>
      </c>
      <c r="H27" s="15">
        <v>25830</v>
      </c>
      <c r="I27" s="16"/>
      <c r="J27" s="100" t="s">
        <v>13</v>
      </c>
      <c r="K27" s="126"/>
    </row>
    <row r="28" spans="1:12" ht="43.5" customHeight="1" x14ac:dyDescent="0.25">
      <c r="A28" s="8"/>
      <c r="B28" s="35" t="s">
        <v>63</v>
      </c>
      <c r="C28" s="14">
        <v>600</v>
      </c>
      <c r="D28" s="14">
        <v>60014</v>
      </c>
      <c r="E28" s="14">
        <v>6050</v>
      </c>
      <c r="F28" s="11" t="s">
        <v>62</v>
      </c>
      <c r="G28" s="31">
        <v>38130</v>
      </c>
      <c r="H28" s="15">
        <v>38130</v>
      </c>
      <c r="I28" s="16"/>
      <c r="J28" s="100" t="s">
        <v>13</v>
      </c>
      <c r="K28" s="126"/>
    </row>
    <row r="29" spans="1:12" ht="49.5" customHeight="1" x14ac:dyDescent="0.25">
      <c r="A29" s="8"/>
      <c r="B29" s="10" t="s">
        <v>64</v>
      </c>
      <c r="C29" s="14">
        <v>600</v>
      </c>
      <c r="D29" s="14">
        <v>60014</v>
      </c>
      <c r="E29" s="14">
        <v>6050</v>
      </c>
      <c r="F29" s="11" t="s">
        <v>54</v>
      </c>
      <c r="G29" s="31">
        <v>50000</v>
      </c>
      <c r="H29" s="15">
        <v>50000</v>
      </c>
      <c r="I29" s="16">
        <v>0</v>
      </c>
      <c r="J29" s="100" t="s">
        <v>13</v>
      </c>
      <c r="K29" s="126"/>
    </row>
    <row r="30" spans="1:12" ht="15.75" x14ac:dyDescent="0.25">
      <c r="A30" s="8"/>
      <c r="B30" s="127" t="s">
        <v>22</v>
      </c>
      <c r="C30" s="128"/>
      <c r="D30" s="128"/>
      <c r="E30" s="128"/>
      <c r="F30" s="129"/>
      <c r="G30" s="17">
        <f>SUM(G8:G29)</f>
        <v>14505903.609999999</v>
      </c>
      <c r="H30" s="18">
        <f>SUM(H8:H29)</f>
        <v>6068083.6100000003</v>
      </c>
      <c r="I30" s="19">
        <f>SUM(I8:I29)</f>
        <v>5006844</v>
      </c>
      <c r="J30" s="134"/>
      <c r="K30" s="135"/>
    </row>
    <row r="31" spans="1:12" ht="62.25" customHeight="1" x14ac:dyDescent="0.25">
      <c r="A31" s="8"/>
      <c r="B31" s="174" t="s">
        <v>10</v>
      </c>
      <c r="C31" s="177">
        <v>600</v>
      </c>
      <c r="D31" s="177">
        <v>60078</v>
      </c>
      <c r="E31" s="177">
        <v>6050</v>
      </c>
      <c r="F31" s="180" t="s">
        <v>70</v>
      </c>
      <c r="G31" s="182">
        <f>SUM(H31:H32)</f>
        <v>859623.02</v>
      </c>
      <c r="H31" s="31">
        <v>687698</v>
      </c>
      <c r="I31" s="87"/>
      <c r="J31" s="172" t="s">
        <v>69</v>
      </c>
      <c r="K31" s="173"/>
    </row>
    <row r="32" spans="1:12" ht="65.25" customHeight="1" x14ac:dyDescent="0.25">
      <c r="A32" s="8"/>
      <c r="B32" s="175"/>
      <c r="C32" s="178"/>
      <c r="D32" s="178"/>
      <c r="E32" s="178"/>
      <c r="F32" s="181"/>
      <c r="G32" s="183"/>
      <c r="H32" s="31">
        <v>171925.02</v>
      </c>
      <c r="I32" s="87"/>
      <c r="J32" s="172" t="s">
        <v>13</v>
      </c>
      <c r="K32" s="173"/>
    </row>
    <row r="33" spans="1:12" ht="65.25" customHeight="1" x14ac:dyDescent="0.25">
      <c r="A33" s="8"/>
      <c r="B33" s="176"/>
      <c r="C33" s="179"/>
      <c r="D33" s="179"/>
      <c r="E33" s="179"/>
      <c r="F33" s="89" t="s">
        <v>72</v>
      </c>
      <c r="G33" s="31">
        <v>25500</v>
      </c>
      <c r="H33" s="31">
        <v>25500</v>
      </c>
      <c r="I33" s="87"/>
      <c r="J33" s="172" t="s">
        <v>13</v>
      </c>
      <c r="K33" s="173"/>
    </row>
    <row r="34" spans="1:12" ht="66" customHeight="1" x14ac:dyDescent="0.25">
      <c r="A34" s="8"/>
      <c r="B34" s="174" t="s">
        <v>14</v>
      </c>
      <c r="C34" s="177">
        <v>600</v>
      </c>
      <c r="D34" s="177">
        <v>60078</v>
      </c>
      <c r="E34" s="177">
        <v>6050</v>
      </c>
      <c r="F34" s="180" t="s">
        <v>71</v>
      </c>
      <c r="G34" s="182">
        <f>SUM(H34:H35)</f>
        <v>5097169.09</v>
      </c>
      <c r="H34" s="31">
        <v>4077735</v>
      </c>
      <c r="I34" s="87"/>
      <c r="J34" s="172" t="s">
        <v>69</v>
      </c>
      <c r="K34" s="173"/>
    </row>
    <row r="35" spans="1:12" ht="57.75" customHeight="1" x14ac:dyDescent="0.25">
      <c r="A35" s="8"/>
      <c r="B35" s="175"/>
      <c r="C35" s="178"/>
      <c r="D35" s="178"/>
      <c r="E35" s="178"/>
      <c r="F35" s="181"/>
      <c r="G35" s="183"/>
      <c r="H35" s="31">
        <v>1019434.09</v>
      </c>
      <c r="I35" s="87"/>
      <c r="J35" s="172" t="s">
        <v>13</v>
      </c>
      <c r="K35" s="173"/>
    </row>
    <row r="36" spans="1:12" ht="57.75" customHeight="1" x14ac:dyDescent="0.25">
      <c r="A36" s="8"/>
      <c r="B36" s="176"/>
      <c r="C36" s="179"/>
      <c r="D36" s="179"/>
      <c r="E36" s="179"/>
      <c r="F36" s="88" t="s">
        <v>72</v>
      </c>
      <c r="G36" s="31">
        <v>115000</v>
      </c>
      <c r="H36" s="31">
        <v>115000</v>
      </c>
      <c r="I36" s="87"/>
      <c r="J36" s="172" t="s">
        <v>13</v>
      </c>
      <c r="K36" s="173"/>
    </row>
    <row r="37" spans="1:12" ht="15.75" x14ac:dyDescent="0.25">
      <c r="A37" s="8"/>
      <c r="B37" s="127" t="s">
        <v>22</v>
      </c>
      <c r="C37" s="128"/>
      <c r="D37" s="128"/>
      <c r="E37" s="128"/>
      <c r="F37" s="129"/>
      <c r="G37" s="17">
        <f>SUM(G31:G36)</f>
        <v>6097292.1099999994</v>
      </c>
      <c r="H37" s="17">
        <f>SUM(H31:H36)</f>
        <v>6097292.1099999994</v>
      </c>
      <c r="I37" s="19"/>
      <c r="J37" s="85"/>
      <c r="K37" s="86"/>
    </row>
    <row r="38" spans="1:12" ht="47.25" x14ac:dyDescent="0.25">
      <c r="A38" s="8"/>
      <c r="B38" s="35" t="s">
        <v>10</v>
      </c>
      <c r="C38" s="35">
        <v>700</v>
      </c>
      <c r="D38" s="35">
        <v>70005</v>
      </c>
      <c r="E38" s="35">
        <v>6050</v>
      </c>
      <c r="F38" s="66" t="s">
        <v>53</v>
      </c>
      <c r="G38" s="31">
        <v>15000</v>
      </c>
      <c r="H38" s="71">
        <v>15000</v>
      </c>
      <c r="I38" s="81">
        <v>0</v>
      </c>
      <c r="J38" s="100" t="s">
        <v>13</v>
      </c>
      <c r="K38" s="126"/>
    </row>
    <row r="39" spans="1:12" ht="78" customHeight="1" x14ac:dyDescent="0.25">
      <c r="A39" s="8"/>
      <c r="B39" s="10" t="s">
        <v>14</v>
      </c>
      <c r="C39" s="35">
        <v>700</v>
      </c>
      <c r="D39" s="35">
        <v>70005</v>
      </c>
      <c r="E39" s="35">
        <v>6050</v>
      </c>
      <c r="F39" s="66" t="s">
        <v>47</v>
      </c>
      <c r="G39" s="12">
        <v>40000</v>
      </c>
      <c r="H39" s="15">
        <v>40000</v>
      </c>
      <c r="I39" s="16">
        <v>0</v>
      </c>
      <c r="J39" s="100" t="s">
        <v>13</v>
      </c>
      <c r="K39" s="126"/>
    </row>
    <row r="40" spans="1:12" ht="15.75" x14ac:dyDescent="0.25">
      <c r="A40" s="8"/>
      <c r="B40" s="127" t="s">
        <v>22</v>
      </c>
      <c r="C40" s="128"/>
      <c r="D40" s="128"/>
      <c r="E40" s="128"/>
      <c r="F40" s="129"/>
      <c r="G40" s="20">
        <f>SUM(G38:G39)</f>
        <v>55000</v>
      </c>
      <c r="H40" s="20">
        <f>SUM(H38:H39)</f>
        <v>55000</v>
      </c>
      <c r="I40" s="20">
        <f>SUM(I39:I39)</f>
        <v>0</v>
      </c>
      <c r="J40" s="21"/>
      <c r="K40" s="22"/>
    </row>
    <row r="41" spans="1:12" s="69" customFormat="1" ht="42" customHeight="1" x14ac:dyDescent="0.25">
      <c r="A41" s="67"/>
      <c r="B41" s="70" t="s">
        <v>10</v>
      </c>
      <c r="C41" s="35">
        <v>750</v>
      </c>
      <c r="D41" s="35">
        <v>75020</v>
      </c>
      <c r="E41" s="35">
        <v>6050</v>
      </c>
      <c r="F41" s="66" t="s">
        <v>48</v>
      </c>
      <c r="G41" s="12">
        <v>40000</v>
      </c>
      <c r="H41" s="12">
        <v>40000</v>
      </c>
      <c r="I41" s="12">
        <v>0</v>
      </c>
      <c r="J41" s="130" t="s">
        <v>13</v>
      </c>
      <c r="K41" s="131"/>
      <c r="L41" s="68"/>
    </row>
    <row r="42" spans="1:12" s="69" customFormat="1" ht="42" customHeight="1" x14ac:dyDescent="0.25">
      <c r="A42" s="67"/>
      <c r="B42" s="70" t="s">
        <v>14</v>
      </c>
      <c r="C42" s="35">
        <v>750</v>
      </c>
      <c r="D42" s="35">
        <v>75020</v>
      </c>
      <c r="E42" s="35">
        <v>6050</v>
      </c>
      <c r="F42" s="66" t="s">
        <v>68</v>
      </c>
      <c r="G42" s="12">
        <v>15000</v>
      </c>
      <c r="H42" s="12">
        <v>15000</v>
      </c>
      <c r="I42" s="12"/>
      <c r="J42" s="130" t="s">
        <v>13</v>
      </c>
      <c r="K42" s="131"/>
      <c r="L42" s="68"/>
    </row>
    <row r="43" spans="1:12" ht="58.5" customHeight="1" x14ac:dyDescent="0.25">
      <c r="A43" s="8"/>
      <c r="B43" s="35" t="s">
        <v>15</v>
      </c>
      <c r="C43" s="35">
        <v>750</v>
      </c>
      <c r="D43" s="35">
        <v>75020</v>
      </c>
      <c r="E43" s="35">
        <v>6050</v>
      </c>
      <c r="F43" s="66" t="s">
        <v>49</v>
      </c>
      <c r="G43" s="12">
        <v>130000</v>
      </c>
      <c r="H43" s="12">
        <v>130000</v>
      </c>
      <c r="I43" s="12">
        <v>0</v>
      </c>
      <c r="J43" s="100" t="s">
        <v>13</v>
      </c>
      <c r="K43" s="126"/>
    </row>
    <row r="44" spans="1:12" ht="75.75" customHeight="1" x14ac:dyDescent="0.25">
      <c r="A44" s="8"/>
      <c r="B44" s="35" t="s">
        <v>16</v>
      </c>
      <c r="C44" s="35">
        <v>750</v>
      </c>
      <c r="D44" s="35">
        <v>75095</v>
      </c>
      <c r="E44" s="35" t="s">
        <v>34</v>
      </c>
      <c r="F44" s="66" t="s">
        <v>35</v>
      </c>
      <c r="G44" s="12">
        <v>712170</v>
      </c>
      <c r="H44" s="12">
        <v>712170</v>
      </c>
      <c r="I44" s="12">
        <v>0</v>
      </c>
      <c r="J44" s="136" t="s">
        <v>36</v>
      </c>
      <c r="K44" s="137"/>
    </row>
    <row r="45" spans="1:12" ht="15.75" x14ac:dyDescent="0.25">
      <c r="A45" s="8"/>
      <c r="B45" s="127" t="s">
        <v>22</v>
      </c>
      <c r="C45" s="128"/>
      <c r="D45" s="128"/>
      <c r="E45" s="128"/>
      <c r="F45" s="129"/>
      <c r="G45" s="23">
        <f>SUM(G41:G44)</f>
        <v>897170</v>
      </c>
      <c r="H45" s="23">
        <f>SUM(H41:H44)</f>
        <v>897170</v>
      </c>
      <c r="I45" s="23">
        <f>SUM(I41:I44)</f>
        <v>0</v>
      </c>
      <c r="J45" s="21"/>
      <c r="K45" s="22"/>
    </row>
    <row r="46" spans="1:12" x14ac:dyDescent="0.25">
      <c r="A46" s="8"/>
      <c r="B46" s="140" t="s">
        <v>10</v>
      </c>
      <c r="C46" s="140">
        <v>801</v>
      </c>
      <c r="D46" s="140">
        <v>80102</v>
      </c>
      <c r="E46" s="140">
        <v>6050</v>
      </c>
      <c r="F46" s="146" t="s">
        <v>50</v>
      </c>
      <c r="G46" s="147">
        <v>200000</v>
      </c>
      <c r="H46" s="141">
        <v>200000</v>
      </c>
      <c r="I46" s="141">
        <v>0</v>
      </c>
      <c r="J46" s="138" t="s">
        <v>13</v>
      </c>
      <c r="K46" s="139"/>
    </row>
    <row r="47" spans="1:12" x14ac:dyDescent="0.25">
      <c r="A47" s="8"/>
      <c r="B47" s="93"/>
      <c r="C47" s="93"/>
      <c r="D47" s="93"/>
      <c r="E47" s="93"/>
      <c r="F47" s="95"/>
      <c r="G47" s="97"/>
      <c r="H47" s="142"/>
      <c r="I47" s="142"/>
      <c r="J47" s="143"/>
      <c r="K47" s="144"/>
    </row>
    <row r="48" spans="1:12" ht="70.5" customHeight="1" x14ac:dyDescent="0.25">
      <c r="A48" s="8"/>
      <c r="B48" s="13" t="s">
        <v>14</v>
      </c>
      <c r="C48" s="13">
        <v>801</v>
      </c>
      <c r="D48" s="13">
        <v>80117</v>
      </c>
      <c r="E48" s="13">
        <v>6050</v>
      </c>
      <c r="F48" s="55" t="s">
        <v>51</v>
      </c>
      <c r="G48" s="31">
        <v>197856.63</v>
      </c>
      <c r="H48" s="71">
        <v>197856.63</v>
      </c>
      <c r="I48" s="71">
        <v>0</v>
      </c>
      <c r="J48" s="138" t="s">
        <v>13</v>
      </c>
      <c r="K48" s="139"/>
    </row>
    <row r="49" spans="1:11" ht="15.75" x14ac:dyDescent="0.25">
      <c r="A49" s="8"/>
      <c r="B49" s="127" t="s">
        <v>22</v>
      </c>
      <c r="C49" s="128"/>
      <c r="D49" s="128"/>
      <c r="E49" s="128"/>
      <c r="F49" s="129"/>
      <c r="G49" s="17">
        <f>SUM(G46:G48)</f>
        <v>397856.63</v>
      </c>
      <c r="H49" s="17">
        <f t="shared" ref="H49:I49" si="0">SUM(H46:H48)</f>
        <v>397856.63</v>
      </c>
      <c r="I49" s="17">
        <f t="shared" si="0"/>
        <v>0</v>
      </c>
      <c r="J49" s="21"/>
      <c r="K49" s="22"/>
    </row>
    <row r="50" spans="1:11" ht="51.75" customHeight="1" x14ac:dyDescent="0.25">
      <c r="A50" s="8"/>
      <c r="B50" s="140" t="s">
        <v>10</v>
      </c>
      <c r="C50" s="140">
        <v>851</v>
      </c>
      <c r="D50" s="140">
        <v>85111</v>
      </c>
      <c r="E50" s="35">
        <v>6370</v>
      </c>
      <c r="F50" s="146" t="s">
        <v>23</v>
      </c>
      <c r="G50" s="147">
        <v>11685000</v>
      </c>
      <c r="H50" s="15">
        <v>4966125</v>
      </c>
      <c r="I50" s="16">
        <v>4930125</v>
      </c>
      <c r="J50" s="136" t="s">
        <v>24</v>
      </c>
      <c r="K50" s="137"/>
    </row>
    <row r="51" spans="1:11" ht="30" customHeight="1" x14ac:dyDescent="0.25">
      <c r="A51" s="8"/>
      <c r="B51" s="93"/>
      <c r="C51" s="93"/>
      <c r="D51" s="93"/>
      <c r="E51" s="14">
        <v>6050</v>
      </c>
      <c r="F51" s="95"/>
      <c r="G51" s="97"/>
      <c r="H51" s="15">
        <v>1837750</v>
      </c>
      <c r="I51" s="16">
        <v>0</v>
      </c>
      <c r="J51" s="100" t="s">
        <v>13</v>
      </c>
      <c r="K51" s="126"/>
    </row>
    <row r="52" spans="1:11" ht="71.25" customHeight="1" x14ac:dyDescent="0.25">
      <c r="A52" s="8"/>
      <c r="B52" s="35" t="s">
        <v>14</v>
      </c>
      <c r="C52" s="35">
        <v>851</v>
      </c>
      <c r="D52" s="35">
        <v>85111</v>
      </c>
      <c r="E52" s="35">
        <v>6050</v>
      </c>
      <c r="F52" s="55" t="s">
        <v>40</v>
      </c>
      <c r="G52" s="31">
        <v>130500</v>
      </c>
      <c r="H52" s="31">
        <v>36000</v>
      </c>
      <c r="I52" s="31">
        <v>205000</v>
      </c>
      <c r="J52" s="100" t="s">
        <v>13</v>
      </c>
      <c r="K52" s="126"/>
    </row>
    <row r="53" spans="1:11" ht="17.25" customHeight="1" x14ac:dyDescent="0.25">
      <c r="A53" s="8"/>
      <c r="B53" s="145" t="s">
        <v>22</v>
      </c>
      <c r="C53" s="145"/>
      <c r="D53" s="145"/>
      <c r="E53" s="145"/>
      <c r="F53" s="145"/>
      <c r="G53" s="17">
        <f>SUM(G50:G52)</f>
        <v>11815500</v>
      </c>
      <c r="H53" s="17">
        <f>SUM(H50:H52)</f>
        <v>6839875</v>
      </c>
      <c r="I53" s="17">
        <f>SUM(I50:I52)</f>
        <v>5135125</v>
      </c>
      <c r="J53" s="134"/>
      <c r="K53" s="135"/>
    </row>
    <row r="54" spans="1:11" ht="67.5" customHeight="1" x14ac:dyDescent="0.25">
      <c r="A54" s="8"/>
      <c r="B54" s="140" t="s">
        <v>10</v>
      </c>
      <c r="C54" s="140">
        <v>854</v>
      </c>
      <c r="D54" s="140">
        <v>85417</v>
      </c>
      <c r="E54" s="140">
        <v>6050</v>
      </c>
      <c r="F54" s="146" t="s">
        <v>25</v>
      </c>
      <c r="G54" s="147">
        <f>1600181.72+1000</f>
        <v>1601181.72</v>
      </c>
      <c r="H54" s="83">
        <v>811360.26</v>
      </c>
      <c r="I54" s="72">
        <v>0</v>
      </c>
      <c r="J54" s="136" t="s">
        <v>12</v>
      </c>
      <c r="K54" s="137"/>
    </row>
    <row r="55" spans="1:11" ht="45" customHeight="1" x14ac:dyDescent="0.25">
      <c r="A55" s="8"/>
      <c r="B55" s="93"/>
      <c r="C55" s="93"/>
      <c r="D55" s="93"/>
      <c r="E55" s="93"/>
      <c r="F55" s="95"/>
      <c r="G55" s="97"/>
      <c r="H55" s="72">
        <v>1000</v>
      </c>
      <c r="I55" s="15">
        <v>0</v>
      </c>
      <c r="J55" s="100" t="s">
        <v>13</v>
      </c>
      <c r="K55" s="126"/>
    </row>
    <row r="56" spans="1:11" ht="126.75" customHeight="1" x14ac:dyDescent="0.25">
      <c r="A56" s="8"/>
      <c r="B56" s="13" t="s">
        <v>14</v>
      </c>
      <c r="C56" s="35">
        <v>854</v>
      </c>
      <c r="D56" s="13">
        <v>85417</v>
      </c>
      <c r="E56" s="35">
        <v>6050</v>
      </c>
      <c r="F56" s="11" t="s">
        <v>26</v>
      </c>
      <c r="G56" s="12">
        <v>24000.99</v>
      </c>
      <c r="H56" s="84">
        <v>24000.99</v>
      </c>
      <c r="I56" s="58">
        <v>0</v>
      </c>
      <c r="J56" s="152" t="s">
        <v>13</v>
      </c>
      <c r="K56" s="152"/>
    </row>
    <row r="57" spans="1:11" ht="111" customHeight="1" x14ac:dyDescent="0.25">
      <c r="A57" s="8"/>
      <c r="B57" s="13" t="s">
        <v>15</v>
      </c>
      <c r="C57" s="13">
        <v>854</v>
      </c>
      <c r="D57" s="13">
        <v>85417</v>
      </c>
      <c r="E57" s="13">
        <v>6050</v>
      </c>
      <c r="F57" s="55" t="s">
        <v>52</v>
      </c>
      <c r="G57" s="31">
        <v>1530000</v>
      </c>
      <c r="H57" s="56">
        <v>1530000</v>
      </c>
      <c r="I57" s="73">
        <v>0</v>
      </c>
      <c r="J57" s="100" t="s">
        <v>13</v>
      </c>
      <c r="K57" s="126"/>
    </row>
    <row r="58" spans="1:11" ht="20.25" customHeight="1" thickBot="1" x14ac:dyDescent="0.3">
      <c r="A58" s="8"/>
      <c r="B58" s="148" t="s">
        <v>22</v>
      </c>
      <c r="C58" s="148"/>
      <c r="D58" s="148"/>
      <c r="E58" s="148"/>
      <c r="F58" s="148"/>
      <c r="G58" s="17">
        <f>SUM(G54:G57)</f>
        <v>3155182.71</v>
      </c>
      <c r="H58" s="17">
        <f>SUM(H54:H57)</f>
        <v>2366361.25</v>
      </c>
      <c r="I58" s="17">
        <f>SUM(I54:I57)</f>
        <v>0</v>
      </c>
      <c r="J58" s="149"/>
      <c r="K58" s="150"/>
    </row>
    <row r="59" spans="1:11" ht="47.25" customHeight="1" x14ac:dyDescent="0.25">
      <c r="A59" s="8"/>
      <c r="B59" s="104" t="s">
        <v>10</v>
      </c>
      <c r="C59" s="151">
        <v>921</v>
      </c>
      <c r="D59" s="92">
        <v>92120</v>
      </c>
      <c r="E59" s="92">
        <v>6580</v>
      </c>
      <c r="F59" s="94" t="s">
        <v>27</v>
      </c>
      <c r="G59" s="96">
        <v>600001.11</v>
      </c>
      <c r="H59" s="74">
        <v>146500</v>
      </c>
      <c r="I59" s="75">
        <v>146500</v>
      </c>
      <c r="J59" s="153" t="s">
        <v>28</v>
      </c>
      <c r="K59" s="154"/>
    </row>
    <row r="60" spans="1:11" ht="30.75" customHeight="1" x14ac:dyDescent="0.25">
      <c r="A60" s="8"/>
      <c r="B60" s="105"/>
      <c r="C60" s="152"/>
      <c r="D60" s="93"/>
      <c r="E60" s="93"/>
      <c r="F60" s="95"/>
      <c r="G60" s="97"/>
      <c r="H60" s="76">
        <v>307001.11</v>
      </c>
      <c r="I60" s="77">
        <v>0</v>
      </c>
      <c r="J60" s="124" t="s">
        <v>13</v>
      </c>
      <c r="K60" s="125"/>
    </row>
    <row r="61" spans="1:11" ht="63.75" thickBot="1" x14ac:dyDescent="0.3">
      <c r="A61" s="8"/>
      <c r="B61" s="59" t="s">
        <v>14</v>
      </c>
      <c r="C61" s="78">
        <v>921</v>
      </c>
      <c r="D61" s="50">
        <v>92120</v>
      </c>
      <c r="E61" s="50">
        <v>6580</v>
      </c>
      <c r="F61" s="43" t="s">
        <v>41</v>
      </c>
      <c r="G61" s="47">
        <v>7000</v>
      </c>
      <c r="H61" s="48">
        <v>0</v>
      </c>
      <c r="I61" s="79">
        <v>7000</v>
      </c>
      <c r="J61" s="102" t="s">
        <v>13</v>
      </c>
      <c r="K61" s="103"/>
    </row>
    <row r="62" spans="1:11" ht="78.75" customHeight="1" x14ac:dyDescent="0.25">
      <c r="A62" s="8"/>
      <c r="B62" s="90" t="s">
        <v>15</v>
      </c>
      <c r="C62" s="92">
        <v>921</v>
      </c>
      <c r="D62" s="92">
        <v>92120</v>
      </c>
      <c r="E62" s="92">
        <v>6580</v>
      </c>
      <c r="F62" s="94" t="s">
        <v>29</v>
      </c>
      <c r="G62" s="96">
        <v>200000</v>
      </c>
      <c r="H62" s="51">
        <v>196000</v>
      </c>
      <c r="I62" s="52">
        <v>0</v>
      </c>
      <c r="J62" s="153" t="s">
        <v>28</v>
      </c>
      <c r="K62" s="154"/>
    </row>
    <row r="63" spans="1:11" ht="15.75" customHeight="1" x14ac:dyDescent="0.25">
      <c r="A63" s="8"/>
      <c r="B63" s="91"/>
      <c r="C63" s="93"/>
      <c r="D63" s="93"/>
      <c r="E63" s="93"/>
      <c r="F63" s="95"/>
      <c r="G63" s="97"/>
      <c r="H63" s="24">
        <v>4000</v>
      </c>
      <c r="I63" s="25">
        <v>0</v>
      </c>
      <c r="J63" s="124" t="s">
        <v>13</v>
      </c>
      <c r="K63" s="125"/>
    </row>
    <row r="64" spans="1:11" ht="108" customHeight="1" thickBot="1" x14ac:dyDescent="0.3">
      <c r="A64" s="8"/>
      <c r="B64" s="42" t="s">
        <v>16</v>
      </c>
      <c r="C64" s="50">
        <v>921</v>
      </c>
      <c r="D64" s="50">
        <v>92120</v>
      </c>
      <c r="E64" s="50">
        <v>6580</v>
      </c>
      <c r="F64" s="43" t="s">
        <v>30</v>
      </c>
      <c r="G64" s="47">
        <v>8000</v>
      </c>
      <c r="H64" s="48">
        <v>8000</v>
      </c>
      <c r="I64" s="49">
        <v>0</v>
      </c>
      <c r="J64" s="102" t="s">
        <v>13</v>
      </c>
      <c r="K64" s="103"/>
    </row>
    <row r="65" spans="1:11" ht="47.25" customHeight="1" x14ac:dyDescent="0.25">
      <c r="A65" s="8"/>
      <c r="B65" s="104" t="s">
        <v>17</v>
      </c>
      <c r="C65" s="92">
        <v>921</v>
      </c>
      <c r="D65" s="92">
        <v>92120</v>
      </c>
      <c r="E65" s="92">
        <v>6580</v>
      </c>
      <c r="F65" s="94" t="s">
        <v>31</v>
      </c>
      <c r="G65" s="96">
        <v>493368.94</v>
      </c>
      <c r="H65" s="57">
        <v>240000</v>
      </c>
      <c r="I65" s="80">
        <v>240000</v>
      </c>
      <c r="J65" s="153" t="s">
        <v>28</v>
      </c>
      <c r="K65" s="154"/>
    </row>
    <row r="66" spans="1:11" ht="15.75" customHeight="1" x14ac:dyDescent="0.25">
      <c r="A66" s="8"/>
      <c r="B66" s="105"/>
      <c r="C66" s="93"/>
      <c r="D66" s="93"/>
      <c r="E66" s="93"/>
      <c r="F66" s="95"/>
      <c r="G66" s="97"/>
      <c r="H66" s="58">
        <v>13368.94</v>
      </c>
      <c r="I66" s="16">
        <v>0</v>
      </c>
      <c r="J66" s="124" t="s">
        <v>13</v>
      </c>
      <c r="K66" s="125"/>
    </row>
    <row r="67" spans="1:11" ht="84" customHeight="1" thickBot="1" x14ac:dyDescent="0.3">
      <c r="A67" s="8"/>
      <c r="B67" s="59" t="s">
        <v>56</v>
      </c>
      <c r="C67" s="50">
        <v>921</v>
      </c>
      <c r="D67" s="50">
        <v>92120</v>
      </c>
      <c r="E67" s="50">
        <v>6580</v>
      </c>
      <c r="F67" s="43" t="s">
        <v>42</v>
      </c>
      <c r="G67" s="47">
        <v>11000</v>
      </c>
      <c r="H67" s="63">
        <v>0</v>
      </c>
      <c r="I67" s="49">
        <v>11000</v>
      </c>
      <c r="J67" s="102" t="s">
        <v>13</v>
      </c>
      <c r="K67" s="103"/>
    </row>
    <row r="68" spans="1:11" ht="88.5" customHeight="1" thickBot="1" x14ac:dyDescent="0.3">
      <c r="A68" s="8"/>
      <c r="B68" s="59" t="s">
        <v>57</v>
      </c>
      <c r="C68" s="50">
        <v>921</v>
      </c>
      <c r="D68" s="50">
        <v>92120</v>
      </c>
      <c r="E68" s="50">
        <v>6580</v>
      </c>
      <c r="F68" s="43" t="s">
        <v>65</v>
      </c>
      <c r="G68" s="47">
        <v>34440</v>
      </c>
      <c r="H68" s="63">
        <v>34440</v>
      </c>
      <c r="I68" s="49">
        <v>11000</v>
      </c>
      <c r="J68" s="102" t="s">
        <v>13</v>
      </c>
      <c r="K68" s="103"/>
    </row>
    <row r="69" spans="1:11" x14ac:dyDescent="0.25">
      <c r="B69" s="155" t="s">
        <v>22</v>
      </c>
      <c r="C69" s="156"/>
      <c r="D69" s="156"/>
      <c r="E69" s="156"/>
      <c r="F69" s="157"/>
      <c r="G69" s="53">
        <f>SUM(G59:G68)</f>
        <v>1353810.05</v>
      </c>
      <c r="H69" s="53">
        <f>SUM(H59:H68)</f>
        <v>949310.04999999993</v>
      </c>
      <c r="I69" s="53">
        <f>SUM(I59:I68)</f>
        <v>415500</v>
      </c>
      <c r="J69" s="158"/>
      <c r="K69" s="159"/>
    </row>
    <row r="70" spans="1:11" ht="15" customHeight="1" x14ac:dyDescent="0.25">
      <c r="B70" s="160" t="s">
        <v>32</v>
      </c>
      <c r="C70" s="161"/>
      <c r="D70" s="161"/>
      <c r="E70" s="161"/>
      <c r="F70" s="162"/>
      <c r="G70" s="166">
        <f>SUM(G69,G58,G53,G45,G40,G30,G49)</f>
        <v>32180422.999999996</v>
      </c>
      <c r="H70" s="166">
        <f>SUM(H69,H58,H53,H45,H40,H30,H49)</f>
        <v>17573656.539999999</v>
      </c>
      <c r="I70" s="166">
        <f>SUM(I69,I58,I53,I45,I40,I30,I49)</f>
        <v>10557469</v>
      </c>
      <c r="J70" s="168"/>
      <c r="K70" s="169"/>
    </row>
    <row r="71" spans="1:11" ht="15" customHeight="1" x14ac:dyDescent="0.25">
      <c r="B71" s="163"/>
      <c r="C71" s="164"/>
      <c r="D71" s="164"/>
      <c r="E71" s="164"/>
      <c r="F71" s="165"/>
      <c r="G71" s="167"/>
      <c r="H71" s="167"/>
      <c r="I71" s="167"/>
      <c r="J71" s="170"/>
      <c r="K71" s="171"/>
    </row>
    <row r="72" spans="1:11" x14ac:dyDescent="0.25">
      <c r="G72" s="26"/>
      <c r="H72" s="26"/>
    </row>
    <row r="73" spans="1:11" hidden="1" x14ac:dyDescent="0.25">
      <c r="G73" s="26"/>
      <c r="H73" s="26"/>
    </row>
    <row r="74" spans="1:11" hidden="1" x14ac:dyDescent="0.25">
      <c r="B74" s="27"/>
      <c r="C74" s="27"/>
      <c r="D74" s="27"/>
      <c r="E74" s="27"/>
      <c r="F74" s="27"/>
      <c r="G74" s="28"/>
      <c r="H74" s="32" t="e">
        <f>SUM(H66:H68,H59:H64,H55:H56,#REF!,#REF!,H50:H52,#REF!,H41:H43,H39:H39,H11:H13,H15:H29)</f>
        <v>#REF!</v>
      </c>
    </row>
    <row r="75" spans="1:11" hidden="1" x14ac:dyDescent="0.25">
      <c r="B75" s="8"/>
      <c r="C75" s="8"/>
      <c r="D75" s="8"/>
      <c r="E75" s="8"/>
      <c r="F75" s="8"/>
      <c r="G75" s="29"/>
      <c r="H75" s="29" t="e">
        <f>H74-#REF!</f>
        <v>#REF!</v>
      </c>
    </row>
    <row r="76" spans="1:11" hidden="1" x14ac:dyDescent="0.25">
      <c r="B76" s="8"/>
      <c r="C76" s="8"/>
      <c r="D76" s="8"/>
      <c r="E76" s="8"/>
      <c r="F76" s="8"/>
      <c r="G76" s="30"/>
      <c r="H76" s="29">
        <f>SUM(H65,H62,H59,H54,H50,H44,H20,H17,H14,H11)</f>
        <v>11972379.26</v>
      </c>
      <c r="I76" s="29">
        <f>SUM(I65,I62,I59,I54,I50,I44,I20,I17,I14,I11)</f>
        <v>10216849</v>
      </c>
    </row>
    <row r="77" spans="1:11" hidden="1" x14ac:dyDescent="0.25">
      <c r="B77" s="8"/>
      <c r="C77" s="8"/>
      <c r="D77" s="8"/>
      <c r="E77" s="8"/>
      <c r="F77" s="8"/>
      <c r="G77" s="30"/>
      <c r="H77" s="29">
        <f>SUM(H66:H68,H63:H64,H60:H61,H55:H57,H51:H52,H46:H48,H41:H43,H38:H39,H21:H29,H18:H19,H15:H16,H12:H13)</f>
        <v>5601277.2800000003</v>
      </c>
      <c r="I77" s="29">
        <f>SUM(I66:I68,I63:I64,I60:I61,I55:I57,I51:I52,I46:I48,I41:I43,I39,I21:I29,I18:I19,I15:I16,I12:I13)</f>
        <v>340620</v>
      </c>
    </row>
    <row r="78" spans="1:11" hidden="1" x14ac:dyDescent="0.25">
      <c r="H78" s="29">
        <f>SUM(H76:H77)</f>
        <v>17573656.539999999</v>
      </c>
      <c r="I78" s="29">
        <f>SUM(I76:I77)</f>
        <v>10557469</v>
      </c>
    </row>
  </sheetData>
  <mergeCells count="145">
    <mergeCell ref="B34:B36"/>
    <mergeCell ref="C34:C36"/>
    <mergeCell ref="D34:D36"/>
    <mergeCell ref="E34:E36"/>
    <mergeCell ref="J31:K31"/>
    <mergeCell ref="J35:K35"/>
    <mergeCell ref="F31:F32"/>
    <mergeCell ref="F34:F35"/>
    <mergeCell ref="J32:K32"/>
    <mergeCell ref="G31:G32"/>
    <mergeCell ref="G34:G35"/>
    <mergeCell ref="J34:K34"/>
    <mergeCell ref="J33:K33"/>
    <mergeCell ref="J68:K68"/>
    <mergeCell ref="B69:F69"/>
    <mergeCell ref="J69:K69"/>
    <mergeCell ref="B70:F71"/>
    <mergeCell ref="G70:G71"/>
    <mergeCell ref="H70:H71"/>
    <mergeCell ref="I70:I71"/>
    <mergeCell ref="J70:K71"/>
    <mergeCell ref="J64:K64"/>
    <mergeCell ref="B65:B66"/>
    <mergeCell ref="C65:C66"/>
    <mergeCell ref="D65:D66"/>
    <mergeCell ref="E65:E66"/>
    <mergeCell ref="F65:F66"/>
    <mergeCell ref="G65:G66"/>
    <mergeCell ref="J65:K65"/>
    <mergeCell ref="J66:K66"/>
    <mergeCell ref="J67:K67"/>
    <mergeCell ref="F62:F63"/>
    <mergeCell ref="G62:G63"/>
    <mergeCell ref="J62:K62"/>
    <mergeCell ref="J63:K63"/>
    <mergeCell ref="J56:K56"/>
    <mergeCell ref="J57:K57"/>
    <mergeCell ref="J61:K61"/>
    <mergeCell ref="B62:B63"/>
    <mergeCell ref="C62:C63"/>
    <mergeCell ref="D62:D63"/>
    <mergeCell ref="E62:E63"/>
    <mergeCell ref="B54:B55"/>
    <mergeCell ref="C54:C55"/>
    <mergeCell ref="D54:D55"/>
    <mergeCell ref="F54:F55"/>
    <mergeCell ref="G54:G55"/>
    <mergeCell ref="J54:K54"/>
    <mergeCell ref="J55:K55"/>
    <mergeCell ref="B58:F58"/>
    <mergeCell ref="J58:K58"/>
    <mergeCell ref="B59:B60"/>
    <mergeCell ref="C59:C60"/>
    <mergeCell ref="D59:D60"/>
    <mergeCell ref="E59:E60"/>
    <mergeCell ref="F59:F60"/>
    <mergeCell ref="G59:G60"/>
    <mergeCell ref="J59:K59"/>
    <mergeCell ref="J60:K60"/>
    <mergeCell ref="J48:K48"/>
    <mergeCell ref="E46:E47"/>
    <mergeCell ref="H46:H47"/>
    <mergeCell ref="I46:I47"/>
    <mergeCell ref="J46:K47"/>
    <mergeCell ref="J52:K52"/>
    <mergeCell ref="B53:F53"/>
    <mergeCell ref="J53:K53"/>
    <mergeCell ref="E54:E55"/>
    <mergeCell ref="B50:B51"/>
    <mergeCell ref="C50:C51"/>
    <mergeCell ref="D50:D51"/>
    <mergeCell ref="F50:F51"/>
    <mergeCell ref="G50:G51"/>
    <mergeCell ref="J50:K50"/>
    <mergeCell ref="J51:K51"/>
    <mergeCell ref="B49:F49"/>
    <mergeCell ref="B46:B47"/>
    <mergeCell ref="C46:C47"/>
    <mergeCell ref="D46:D47"/>
    <mergeCell ref="F46:F47"/>
    <mergeCell ref="G46:G47"/>
    <mergeCell ref="J39:K39"/>
    <mergeCell ref="B40:F40"/>
    <mergeCell ref="J41:K41"/>
    <mergeCell ref="B45:F45"/>
    <mergeCell ref="J22:K22"/>
    <mergeCell ref="J23:K23"/>
    <mergeCell ref="J24:K24"/>
    <mergeCell ref="J25:K25"/>
    <mergeCell ref="J26:K26"/>
    <mergeCell ref="J29:K29"/>
    <mergeCell ref="J30:K30"/>
    <mergeCell ref="B30:F30"/>
    <mergeCell ref="J44:K44"/>
    <mergeCell ref="J43:K43"/>
    <mergeCell ref="J38:K38"/>
    <mergeCell ref="J27:K27"/>
    <mergeCell ref="J28:K28"/>
    <mergeCell ref="J42:K42"/>
    <mergeCell ref="J36:K36"/>
    <mergeCell ref="B37:F37"/>
    <mergeCell ref="B31:B33"/>
    <mergeCell ref="C31:C33"/>
    <mergeCell ref="D31:D33"/>
    <mergeCell ref="E31:E33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Anna Sawa</cp:lastModifiedBy>
  <cp:lastPrinted>2024-12-13T10:59:11Z</cp:lastPrinted>
  <dcterms:created xsi:type="dcterms:W3CDTF">2023-11-09T13:22:00Z</dcterms:created>
  <dcterms:modified xsi:type="dcterms:W3CDTF">2025-05-21T11:17:28Z</dcterms:modified>
</cp:coreProperties>
</file>